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Y:\水道課\水道課\野口\調査もの\経営比較分析表\平成29年度分析\"/>
    </mc:Choice>
  </mc:AlternateContent>
  <xr:revisionPtr revIDLastSave="0" documentId="12_ncr:500000_{2EE01DE7-6B85-4D4E-9D63-7101490E4FE4}" xr6:coauthVersionLast="31" xr6:coauthVersionMax="31" xr10:uidLastSave="{00000000-0000-0000-0000-000000000000}"/>
  <workbookProtection workbookAlgorithmName="SHA-512" workbookHashValue="Ea50WXLZTe0SK8z7dxl6ZOLWX3rJ5l6ZBUOmT1bGfbvg/HtJgOVNQpe5yTT2kNSy4vwtYAAphXXnkhRBXmyLFg==" workbookSaltValue="IQPCsLhlgv+Hn2vgB6Tr2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<sst xmlns="http://schemas.openxmlformats.org/spreadsheetml/2006/main" count="232" uniqueCount="120">
  <si>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</si>
  <si>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</si>
  <si>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</si>
  <si>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</si>
  <si>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</si>
  <si>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</si>
  <si>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</si>
  <si>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</si>
  <si>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</si>
  <si>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</si>
  <si>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</si>
  <si>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</si>
  <si>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</si>
  <si>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</si>
  <si>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</si>
  <si>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</si>
  <si>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</si>
  <si>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</si>
  <si>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</si>
  <si>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</si>
  <si>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</si>
  <si>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</si>
  <si>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</si>
  <si>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</si>
  <si>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</si>
  <si>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</si>
  <si>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</si>
  <si>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</si>
  <si>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</si>
  <si>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</si>
  <si>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</si>
  <si>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</si>
  <si>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</si>
  <si>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</si>
  <si>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</si>
  <si>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</si>
  <si>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</si>
  <si>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</si>
  <si>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</si>
  <si>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</si>
  <si>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</si>
  <si>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</si>
  <si>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</si>
  <si>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</si>
  <si>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</si>
  <si>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</si>
  <si>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</si>
  <si>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</si>
  <si>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</si>
  <si>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</si>
  <si>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</si>
  <si>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</si>
  <si>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</si>
  <si>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</si>
  <si>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</si>
  <si>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</si>
  <si>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</si>
  <si>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</si>
  <si>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</si>
  <si>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</si>
  <si>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</si>
  <si>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</si>
  <si>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</si>
  <si>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</si>
  <si>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</si>
  <si>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</si>
  <si>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</si>
  <si>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</si>
  <si>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</si>
  <si>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</si>
  <si>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</si>
  <si>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</si>
  <si>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</si>
  <si>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</si>
  <si>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</si>
  <si>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</si>
  <si>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</si>
  <si>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</si>
  <si>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</si>
  <si>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</si>
  <si>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</si>
  <si>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</si>
  <si>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</si>
  <si>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</si>
  <si>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</si>
  <si>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</si>
  <si>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</si>
  <si>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</si>
  <si>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</si>
  <si>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</si>
  <si>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</si>
  <si>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</si>
  <si>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</si>
  <si>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</si>
  <si>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</si>
  <si>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</si>
  <si>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</si>
  <si>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</si>
  <si>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</si>
  <si>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</si>
  <si>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</si>
  <si>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</si>
  <si>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</si>
  <si>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</si>
  <si>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</si>
  <si>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</si>
  <si>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</si>
  <si>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</si>
  <si>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</si>
  <si>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</si>
  <si>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</si>
  <si>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</si>
  <si>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</si>
  <si>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</si>
  <si>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</si>
  <si>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</si>
  <si>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</si>
  <si>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現在のところ黒字会計により経営しているが、給水人口が減少している現在、今後も収益が減少していくものと思われる。今後も健全な経営を目指し長期的な運営計画を検討していく。</t>
    <phoneticPr fontId="4"/>
  </si>
  <si>
    <t>　給水収益は、毎年減少傾向であり前年度より約185万円減少したものの料金回収率は100％以上あり、経常費用は給水収益で賄えているため経常収支比率は健全性を保っている。今後給水収益の減少が見込まれるため、人員削減等による維持管理費の削減を図り、健全経営の維持に努める。
 累積欠損金比率は、長年にわたり0％であり、当面は0％が続いていくものと見込まれる。しかし浄水場施設の更新を考えなければならない時期になっており、大規模投資が行われれば減価償却費や支払利息により利益剰余金の減少が見込まれる。　　　　　　　　　　　　　　　　　　　　　　　　　　　　　　　　　　　　　　　　　　　　　　　　　
 流動比率は、類似団体より873.89ポイント上回っているが、今後、老朽管更新等により現金の減少が見込まれるため、減少傾向が見込まれる。　　　　　　　　
 企業債残高対給水収益比率は、年平均約10ポイントの減少傾向であり類似団体と比較しても低い値である。できるだけ補填財源を活用し、企業債の発行抑制に努める。　　　　　　　　　　　　　　　　　　　
　給水原価はほぼ横ばいであり、類似団体と比較しても低い値となっている。
　施設利用率は、使用水量の減少に伴い全体的に減少傾向で推移しており、今後も人口減少が更に進むことにより利用率の減少が見込まれる。　　　　　　　　　　　　　　　　
　有収率は、5ヶ年平均93.1％と類似団体に比べ高い率となっている。</t>
    <rPh sb="391" eb="392">
      <t>ヤク</t>
    </rPh>
    <phoneticPr fontId="4"/>
  </si>
  <si>
    <t>　平成25年度より有形固定資産減価償却率は約7ポイント伸び平成24年度より50％を超えている状況である。近年においては、国道の道路改良工事に伴い新設管の布設工事を行ってきたが、給水区域内における総管延長約38kmにおいて、管路経年化率が50％を超える現状を踏まえ、計画的に老朽管の布設替え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</si>
</sst>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0.35</c:v>
                </c:pt>
                <c:pt idx="2">
                  <c:v>1.75</c:v>
                </c:pt>
                <c:pt idx="3" formatCode="#,##0.00;&quot;△&quot;#,##0.00">
                  <c:v>0</c:v>
                </c:pt>
                <c:pt idx="4" formatCode="#,##0.00;&quot;△&quot;#,##0.00">
                  <c:v>0</c:v>
                </c:pt>
              </c:numCache>
            </c:numRef>
          </c:val>
          <c:extLst>
            <c:ext xmlns:c16="http://schemas.microsoft.com/office/drawing/2014/chart" uri="{C3380CC4-5D6E-409C-BE32-E72D297353CC}">
              <c16:uniqueId val="{00000000-4864-4C2A-8401-7C301B9067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0.41</c:v>
                </c:pt>
                <c:pt idx="4">
                  <c:v>0.4</c:v>
                </c:pt>
              </c:numCache>
            </c:numRef>
          </c:val>
          <c:smooth val="0"/>
          <c:extLst>
            <c:ext xmlns:c16="http://schemas.microsoft.com/office/drawing/2014/chart" uri="{C3380CC4-5D6E-409C-BE32-E72D297353CC}">
              <c16:uniqueId val="{00000001-4864-4C2A-8401-7C301B9067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62.66</c:v>
                </c:pt>
                <c:pt idx="1">
                  <c:v>60.56</c:v>
                </c:pt>
                <c:pt idx="2">
                  <c:v>59.69</c:v>
                </c:pt>
                <c:pt idx="3">
                  <c:v>59.88</c:v>
                </c:pt>
                <c:pt idx="4">
                  <c:v>58.85</c:v>
                </c:pt>
              </c:numCache>
            </c:numRef>
          </c:val>
          <c:extLst>
            <c:ext xmlns:c16="http://schemas.microsoft.com/office/drawing/2014/chart" uri="{C3380CC4-5D6E-409C-BE32-E72D297353CC}">
              <c16:uniqueId val="{00000000-EBE1-4821-AE86-58D1C00B24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41.09</c:v>
                </c:pt>
                <c:pt idx="4">
                  <c:v>38.979999999999997</c:v>
                </c:pt>
              </c:numCache>
            </c:numRef>
          </c:val>
          <c:smooth val="0"/>
          <c:extLst>
            <c:ext xmlns:c16="http://schemas.microsoft.com/office/drawing/2014/chart" uri="{C3380CC4-5D6E-409C-BE32-E72D297353CC}">
              <c16:uniqueId val="{00000001-EBE1-4821-AE86-58D1C00B24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c:v>
                </c:pt>
                <c:pt idx="1">
                  <c:v>93.33</c:v>
                </c:pt>
                <c:pt idx="2">
                  <c:v>93.1</c:v>
                </c:pt>
                <c:pt idx="3">
                  <c:v>92.8</c:v>
                </c:pt>
                <c:pt idx="4">
                  <c:v>92.5</c:v>
                </c:pt>
              </c:numCache>
            </c:numRef>
          </c:val>
          <c:extLst>
            <c:ext xmlns:c16="http://schemas.microsoft.com/office/drawing/2014/chart" uri="{C3380CC4-5D6E-409C-BE32-E72D297353CC}">
              <c16:uniqueId val="{00000000-463E-4F1C-9A1A-EBBB5829B0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75.91</c:v>
                </c:pt>
                <c:pt idx="4">
                  <c:v>75.010000000000005</c:v>
                </c:pt>
              </c:numCache>
            </c:numRef>
          </c:val>
          <c:smooth val="0"/>
          <c:extLst>
            <c:ext xmlns:c16="http://schemas.microsoft.com/office/drawing/2014/chart" uri="{C3380CC4-5D6E-409C-BE32-E72D297353CC}">
              <c16:uniqueId val="{00000001-463E-4F1C-9A1A-EBBB5829B0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111.57</c:v>
                </c:pt>
                <c:pt idx="1">
                  <c:v>104.5</c:v>
                </c:pt>
                <c:pt idx="2">
                  <c:v>108.5</c:v>
                </c:pt>
                <c:pt idx="3">
                  <c:v>117.38</c:v>
                </c:pt>
                <c:pt idx="4">
                  <c:v>102.45</c:v>
                </c:pt>
              </c:numCache>
            </c:numRef>
          </c:val>
          <c:extLst>
            <c:ext xmlns:c16="http://schemas.microsoft.com/office/drawing/2014/chart" uri="{C3380CC4-5D6E-409C-BE32-E72D297353CC}">
              <c16:uniqueId val="{00000000-C957-4758-81BE-D32A3A655C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114.74</c:v>
                </c:pt>
                <c:pt idx="4">
                  <c:v>104.85</c:v>
                </c:pt>
              </c:numCache>
            </c:numRef>
          </c:val>
          <c:smooth val="0"/>
          <c:extLst>
            <c:ext xmlns:c16="http://schemas.microsoft.com/office/drawing/2014/chart" uri="{C3380CC4-5D6E-409C-BE32-E72D297353CC}">
              <c16:uniqueId val="{00000001-C957-4758-81BE-D32A3A655C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51.68</c:v>
                </c:pt>
                <c:pt idx="1">
                  <c:v>53.05</c:v>
                </c:pt>
                <c:pt idx="2">
                  <c:v>54.84</c:v>
                </c:pt>
                <c:pt idx="3">
                  <c:v>56.92</c:v>
                </c:pt>
                <c:pt idx="4">
                  <c:v>58.98</c:v>
                </c:pt>
              </c:numCache>
            </c:numRef>
          </c:val>
          <c:extLst>
            <c:ext xmlns:c16="http://schemas.microsoft.com/office/drawing/2014/chart" uri="{C3380CC4-5D6E-409C-BE32-E72D297353CC}">
              <c16:uniqueId val="{00000000-3699-48E8-A321-9B119A0B85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52.4</c:v>
                </c:pt>
                <c:pt idx="4">
                  <c:v>51.89</c:v>
                </c:pt>
              </c:numCache>
            </c:numRef>
          </c:val>
          <c:smooth val="0"/>
          <c:extLst>
            <c:ext xmlns:c16="http://schemas.microsoft.com/office/drawing/2014/chart" uri="{C3380CC4-5D6E-409C-BE32-E72D297353CC}">
              <c16:uniqueId val="{00000001-3699-48E8-A321-9B119A0B85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46.59</c:v>
                </c:pt>
                <c:pt idx="1">
                  <c:v>50.21</c:v>
                </c:pt>
                <c:pt idx="2">
                  <c:v>49.83</c:v>
                </c:pt>
                <c:pt idx="3">
                  <c:v>53.39</c:v>
                </c:pt>
                <c:pt idx="4">
                  <c:v>53.39</c:v>
                </c:pt>
              </c:numCache>
            </c:numRef>
          </c:val>
          <c:extLst>
            <c:ext xmlns:c16="http://schemas.microsoft.com/office/drawing/2014/chart" uri="{C3380CC4-5D6E-409C-BE32-E72D297353CC}">
              <c16:uniqueId val="{00000000-A4A0-4A3B-BD09-2022DF89A4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14.01</c:v>
                </c:pt>
                <c:pt idx="4">
                  <c:v>14.74</c:v>
                </c:pt>
              </c:numCache>
            </c:numRef>
          </c:val>
          <c:smooth val="0"/>
          <c:extLst>
            <c:ext xmlns:c16="http://schemas.microsoft.com/office/drawing/2014/chart" uri="{C3380CC4-5D6E-409C-BE32-E72D297353CC}">
              <c16:uniqueId val="{00000001-A4A0-4A3B-BD09-2022DF89A4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F-4836-BF7E-D9ADC9A469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27.19</c:v>
                </c:pt>
                <c:pt idx="4">
                  <c:v>27.52</c:v>
                </c:pt>
              </c:numCache>
            </c:numRef>
          </c:val>
          <c:smooth val="0"/>
          <c:extLst>
            <c:ext xmlns:c16="http://schemas.microsoft.com/office/drawing/2014/chart" uri="{C3380CC4-5D6E-409C-BE32-E72D297353CC}">
              <c16:uniqueId val="{00000001-549F-4836-BF7E-D9ADC9A469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4811.32</c:v>
                </c:pt>
                <c:pt idx="1">
                  <c:v>810.67</c:v>
                </c:pt>
                <c:pt idx="2">
                  <c:v>1138.72</c:v>
                </c:pt>
                <c:pt idx="3">
                  <c:v>1108.1600000000001</c:v>
                </c:pt>
                <c:pt idx="4">
                  <c:v>1319.74</c:v>
                </c:pt>
              </c:numCache>
            </c:numRef>
          </c:val>
          <c:extLst>
            <c:ext xmlns:c16="http://schemas.microsoft.com/office/drawing/2014/chart" uri="{C3380CC4-5D6E-409C-BE32-E72D297353CC}">
              <c16:uniqueId val="{00000000-28C6-4621-B80D-764A2A8985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477.44</c:v>
                </c:pt>
                <c:pt idx="4">
                  <c:v>445.85</c:v>
                </c:pt>
              </c:numCache>
            </c:numRef>
          </c:val>
          <c:smooth val="0"/>
          <c:extLst>
            <c:ext xmlns:c16="http://schemas.microsoft.com/office/drawing/2014/chart" uri="{C3380CC4-5D6E-409C-BE32-E72D297353CC}">
              <c16:uniqueId val="{00000001-28C6-4621-B80D-764A2A8985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259.17</c:v>
                </c:pt>
                <c:pt idx="1">
                  <c:v>254.95</c:v>
                </c:pt>
                <c:pt idx="2">
                  <c:v>243.85</c:v>
                </c:pt>
                <c:pt idx="3">
                  <c:v>229.01</c:v>
                </c:pt>
                <c:pt idx="4">
                  <c:v>217.7</c:v>
                </c:pt>
              </c:numCache>
            </c:numRef>
          </c:val>
          <c:extLst>
            <c:ext xmlns:c16="http://schemas.microsoft.com/office/drawing/2014/chart" uri="{C3380CC4-5D6E-409C-BE32-E72D297353CC}">
              <c16:uniqueId val="{00000000-A0DA-48F3-A3C5-48F76047F8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485.75</c:v>
                </c:pt>
                <c:pt idx="4">
                  <c:v>516.34</c:v>
                </c:pt>
              </c:numCache>
            </c:numRef>
          </c:val>
          <c:smooth val="0"/>
          <c:extLst>
            <c:ext xmlns:c16="http://schemas.microsoft.com/office/drawing/2014/chart" uri="{C3380CC4-5D6E-409C-BE32-E72D297353CC}">
              <c16:uniqueId val="{00000001-A0DA-48F3-A3C5-48F76047F8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107.28</c:v>
                </c:pt>
                <c:pt idx="1">
                  <c:v>100.34</c:v>
                </c:pt>
                <c:pt idx="2">
                  <c:v>106.26</c:v>
                </c:pt>
                <c:pt idx="3">
                  <c:v>116.25</c:v>
                </c:pt>
                <c:pt idx="4">
                  <c:v>101.28</c:v>
                </c:pt>
              </c:numCache>
            </c:numRef>
          </c:val>
          <c:extLst>
            <c:ext xmlns:c16="http://schemas.microsoft.com/office/drawing/2014/chart" uri="{C3380CC4-5D6E-409C-BE32-E72D297353CC}">
              <c16:uniqueId val="{00000000-DDEA-42F4-BBEC-5D05F250A6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83.59</c:v>
                </c:pt>
                <c:pt idx="4">
                  <c:v>83.27</c:v>
                </c:pt>
              </c:numCache>
            </c:numRef>
          </c:val>
          <c:smooth val="0"/>
          <c:extLst>
            <c:ext xmlns:c16="http://schemas.microsoft.com/office/drawing/2014/chart" uri="{C3380CC4-5D6E-409C-BE32-E72D297353CC}">
              <c16:uniqueId val="{00000001-DDEA-42F4-BBEC-5D05F250A6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154.41</c:v>
                </c:pt>
                <c:pt idx="1">
                  <c:v>165.91</c:v>
                </c:pt>
                <c:pt idx="2">
                  <c:v>156.65</c:v>
                </c:pt>
                <c:pt idx="3">
                  <c:v>143.4</c:v>
                </c:pt>
                <c:pt idx="4">
                  <c:v>164.8</c:v>
                </c:pt>
              </c:numCache>
            </c:numRef>
          </c:val>
          <c:extLst>
            <c:ext xmlns:c16="http://schemas.microsoft.com/office/drawing/2014/chart" uri="{C3380CC4-5D6E-409C-BE32-E72D297353CC}">
              <c16:uniqueId val="{00000000-A3CB-4FBC-9410-CC2E1F56FD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230.22</c:v>
                </c:pt>
                <c:pt idx="4">
                  <c:v>228.81</c:v>
                </c:pt>
              </c:numCache>
            </c:numRef>
          </c:val>
          <c:smooth val="0"/>
          <c:extLst>
            <c:ext xmlns:c16="http://schemas.microsoft.com/office/drawing/2014/chart" uri="{C3380CC4-5D6E-409C-BE32-E72D297353CC}">
              <c16:uniqueId val="{00000001-A3CB-4FBC-9410-CC2E1F56FD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紀美野町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9158</v>
      </c>
      <c r="AM8" s="59"/>
      <c r="AN8" s="59"/>
      <c r="AO8" s="59"/>
      <c r="AP8" s="59"/>
      <c r="AQ8" s="59"/>
      <c r="AR8" s="59"/>
      <c r="AS8" s="59"/>
      <c r="AT8" s="50">
        <f>データ!$S$6</f>
        <v>128.34</v>
      </c>
      <c r="AU8" s="51"/>
      <c r="AV8" s="51"/>
      <c r="AW8" s="51"/>
      <c r="AX8" s="51"/>
      <c r="AY8" s="51"/>
      <c r="AZ8" s="51"/>
      <c r="BA8" s="51"/>
      <c r="BB8" s="52">
        <f>データ!$T$6</f>
        <v>71.36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71.75</v>
      </c>
      <c r="J10" s="51"/>
      <c r="K10" s="51"/>
      <c r="L10" s="51"/>
      <c r="M10" s="51"/>
      <c r="N10" s="51"/>
      <c r="O10" s="62"/>
      <c r="P10" s="52">
        <f>データ!$P$6</f>
        <v>53.39</v>
      </c>
      <c r="Q10" s="52"/>
      <c r="R10" s="52"/>
      <c r="S10" s="52"/>
      <c r="T10" s="52"/>
      <c r="U10" s="52"/>
      <c r="V10" s="52"/>
      <c r="W10" s="59">
        <f>データ!$Q$6</f>
        <v>3218</v>
      </c>
      <c r="X10" s="59"/>
      <c r="Y10" s="59"/>
      <c r="Z10" s="59"/>
      <c r="AA10" s="59"/>
      <c r="AB10" s="59"/>
      <c r="AC10" s="59"/>
      <c r="AD10" s="2"/>
      <c r="AE10" s="2"/>
      <c r="AF10" s="2"/>
      <c r="AG10" s="2"/>
      <c r="AH10" s="4"/>
      <c r="AI10" s="4"/>
      <c r="AJ10" s="4"/>
      <c r="AK10" s="4"/>
      <c r="AL10" s="59">
        <f>データ!$U$6</f>
        <v>4859</v>
      </c>
      <c r="AM10" s="59"/>
      <c r="AN10" s="59"/>
      <c r="AO10" s="59"/>
      <c r="AP10" s="59"/>
      <c r="AQ10" s="59"/>
      <c r="AR10" s="59"/>
      <c r="AS10" s="59"/>
      <c r="AT10" s="50">
        <f>データ!$V$6</f>
        <v>14.02</v>
      </c>
      <c r="AU10" s="51"/>
      <c r="AV10" s="51"/>
      <c r="AW10" s="51"/>
      <c r="AX10" s="51"/>
      <c r="AY10" s="51"/>
      <c r="AZ10" s="51"/>
      <c r="BA10" s="51"/>
      <c r="BB10" s="52">
        <f>データ!$W$6</f>
        <v>346.58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LfLWF+VZ5DHJwiFOImyhEGbx3EUeRXyIhAXmFa/PhYbHNW2gWvzF9UCIch02o3nKn7AlqMMh5BzM99zGKk9ZQ==" saltValue="5XpnWjbx/2KrAlSVuTtzC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303046</v>
      </c>
      <c r="D6" s="33">
        <f t="shared" si="3"/>
        <v>46</v>
      </c>
      <c r="E6" s="33">
        <f t="shared" si="3"/>
        <v>1</v>
      </c>
      <c r="F6" s="33">
        <f t="shared" si="3"/>
        <v>0</v>
      </c>
      <c r="G6" s="33">
        <f t="shared" si="3"/>
        <v>1</v>
      </c>
      <c r="H6" s="33" t="str">
        <f t="shared" si="3"/>
        <v>和歌山県　紀美野町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71.75</v>
      </c>
      <c r="P6" s="34">
        <f t="shared" si="3"/>
        <v>53.39</v>
      </c>
      <c r="Q6" s="34">
        <f t="shared" si="3"/>
        <v>3218</v>
      </c>
      <c r="R6" s="34">
        <f t="shared" si="3"/>
        <v>9158</v>
      </c>
      <c r="S6" s="34">
        <f t="shared" si="3"/>
        <v>128.34</v>
      </c>
      <c r="T6" s="34">
        <f t="shared" si="3"/>
        <v>71.36</v>
      </c>
      <c r="U6" s="34">
        <f t="shared" si="3"/>
        <v>4859</v>
      </c>
      <c r="V6" s="34">
        <f t="shared" si="3"/>
        <v>14.02</v>
      </c>
      <c r="W6" s="34">
        <f t="shared" si="3"/>
        <v>346.58</v>
      </c>
      <c r="X6" s="35">
        <f>IF(X7="",NA(),X7)</f>
        <v>111.57</v>
      </c>
      <c r="Y6" s="35">
        <f t="shared" ref="Y6:AG6" si="4">IF(Y7="",NA(),Y7)</f>
        <v>104.5</v>
      </c>
      <c r="Z6" s="35">
        <f t="shared" si="4"/>
        <v>108.5</v>
      </c>
      <c r="AA6" s="35">
        <f t="shared" si="4"/>
        <v>117.38</v>
      </c>
      <c r="AB6" s="35">
        <f t="shared" si="4"/>
        <v>102.45</v>
      </c>
      <c r="AC6" s="35">
        <f t="shared" si="4"/>
        <v>105.53</v>
      </c>
      <c r="AD6" s="35">
        <f t="shared" si="4"/>
        <v>107.2</v>
      </c>
      <c r="AE6" s="35">
        <f t="shared" si="4"/>
        <v>106.62</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27.19</v>
      </c>
      <c r="AR6" s="35">
        <f t="shared" si="5"/>
        <v>27.52</v>
      </c>
      <c r="AS6" s="34" t="str">
        <f>IF(AS7="","",IF(AS7="-","【-】","【"&amp;SUBSTITUTE(TEXT(AS7,"#,##0.00"),"-","△")&amp;"】"))</f>
        <v>【0.85】</v>
      </c>
      <c r="AT6" s="35">
        <f>IF(AT7="",NA(),AT7)</f>
        <v>4811.32</v>
      </c>
      <c r="AU6" s="35">
        <f t="shared" ref="AU6:BC6" si="6">IF(AU7="",NA(),AU7)</f>
        <v>810.67</v>
      </c>
      <c r="AV6" s="35">
        <f t="shared" si="6"/>
        <v>1138.72</v>
      </c>
      <c r="AW6" s="35">
        <f t="shared" si="6"/>
        <v>1108.1600000000001</v>
      </c>
      <c r="AX6" s="35">
        <f t="shared" si="6"/>
        <v>1319.74</v>
      </c>
      <c r="AY6" s="35">
        <f t="shared" si="6"/>
        <v>1164.51</v>
      </c>
      <c r="AZ6" s="35">
        <f t="shared" si="6"/>
        <v>434.72</v>
      </c>
      <c r="BA6" s="35">
        <f t="shared" si="6"/>
        <v>416.14</v>
      </c>
      <c r="BB6" s="35">
        <f t="shared" si="6"/>
        <v>477.44</v>
      </c>
      <c r="BC6" s="35">
        <f t="shared" si="6"/>
        <v>445.85</v>
      </c>
      <c r="BD6" s="34" t="str">
        <f>IF(BD7="","",IF(BD7="-","【-】","【"&amp;SUBSTITUTE(TEXT(BD7,"#,##0.00"),"-","△")&amp;"】"))</f>
        <v>【264.34】</v>
      </c>
      <c r="BE6" s="35">
        <f>IF(BE7="",NA(),BE7)</f>
        <v>259.17</v>
      </c>
      <c r="BF6" s="35">
        <f t="shared" ref="BF6:BN6" si="7">IF(BF7="",NA(),BF7)</f>
        <v>254.95</v>
      </c>
      <c r="BG6" s="35">
        <f t="shared" si="7"/>
        <v>243.85</v>
      </c>
      <c r="BH6" s="35">
        <f t="shared" si="7"/>
        <v>229.01</v>
      </c>
      <c r="BI6" s="35">
        <f t="shared" si="7"/>
        <v>217.7</v>
      </c>
      <c r="BJ6" s="35">
        <f t="shared" si="7"/>
        <v>498.27</v>
      </c>
      <c r="BK6" s="35">
        <f t="shared" si="7"/>
        <v>495.76</v>
      </c>
      <c r="BL6" s="35">
        <f t="shared" si="7"/>
        <v>487.22</v>
      </c>
      <c r="BM6" s="35">
        <f t="shared" si="7"/>
        <v>485.75</v>
      </c>
      <c r="BN6" s="35">
        <f t="shared" si="7"/>
        <v>516.34</v>
      </c>
      <c r="BO6" s="34" t="str">
        <f>IF(BO7="","",IF(BO7="-","【-】","【"&amp;SUBSTITUTE(TEXT(BO7,"#,##0.00"),"-","△")&amp;"】"))</f>
        <v>【274.27】</v>
      </c>
      <c r="BP6" s="35">
        <f>IF(BP7="",NA(),BP7)</f>
        <v>107.28</v>
      </c>
      <c r="BQ6" s="35">
        <f t="shared" ref="BQ6:BY6" si="8">IF(BQ7="",NA(),BQ7)</f>
        <v>100.34</v>
      </c>
      <c r="BR6" s="35">
        <f t="shared" si="8"/>
        <v>106.26</v>
      </c>
      <c r="BS6" s="35">
        <f t="shared" si="8"/>
        <v>116.25</v>
      </c>
      <c r="BT6" s="35">
        <f t="shared" si="8"/>
        <v>101.28</v>
      </c>
      <c r="BU6" s="35">
        <f t="shared" si="8"/>
        <v>90.64</v>
      </c>
      <c r="BV6" s="35">
        <f t="shared" si="8"/>
        <v>93.66</v>
      </c>
      <c r="BW6" s="35">
        <f t="shared" si="8"/>
        <v>92.76</v>
      </c>
      <c r="BX6" s="35">
        <f t="shared" si="8"/>
        <v>83.59</v>
      </c>
      <c r="BY6" s="35">
        <f t="shared" si="8"/>
        <v>83.27</v>
      </c>
      <c r="BZ6" s="34" t="str">
        <f>IF(BZ7="","",IF(BZ7="-","【-】","【"&amp;SUBSTITUTE(TEXT(BZ7,"#,##0.00"),"-","△")&amp;"】"))</f>
        <v>【104.36】</v>
      </c>
      <c r="CA6" s="35">
        <f>IF(CA7="",NA(),CA7)</f>
        <v>154.41</v>
      </c>
      <c r="CB6" s="35">
        <f t="shared" ref="CB6:CJ6" si="9">IF(CB7="",NA(),CB7)</f>
        <v>165.91</v>
      </c>
      <c r="CC6" s="35">
        <f t="shared" si="9"/>
        <v>156.65</v>
      </c>
      <c r="CD6" s="35">
        <f t="shared" si="9"/>
        <v>143.4</v>
      </c>
      <c r="CE6" s="35">
        <f t="shared" si="9"/>
        <v>164.8</v>
      </c>
      <c r="CF6" s="35">
        <f t="shared" si="9"/>
        <v>213.52</v>
      </c>
      <c r="CG6" s="35">
        <f t="shared" si="9"/>
        <v>208.21</v>
      </c>
      <c r="CH6" s="35">
        <f t="shared" si="9"/>
        <v>208.67</v>
      </c>
      <c r="CI6" s="35">
        <f t="shared" si="9"/>
        <v>230.22</v>
      </c>
      <c r="CJ6" s="35">
        <f t="shared" si="9"/>
        <v>228.81</v>
      </c>
      <c r="CK6" s="34" t="str">
        <f>IF(CK7="","",IF(CK7="-","【-】","【"&amp;SUBSTITUTE(TEXT(CK7,"#,##0.00"),"-","△")&amp;"】"))</f>
        <v>【165.71】</v>
      </c>
      <c r="CL6" s="35">
        <f>IF(CL7="",NA(),CL7)</f>
        <v>62.66</v>
      </c>
      <c r="CM6" s="35">
        <f t="shared" ref="CM6:CU6" si="10">IF(CM7="",NA(),CM7)</f>
        <v>60.56</v>
      </c>
      <c r="CN6" s="35">
        <f t="shared" si="10"/>
        <v>59.69</v>
      </c>
      <c r="CO6" s="35">
        <f t="shared" si="10"/>
        <v>59.88</v>
      </c>
      <c r="CP6" s="35">
        <f t="shared" si="10"/>
        <v>58.85</v>
      </c>
      <c r="CQ6" s="35">
        <f t="shared" si="10"/>
        <v>49.77</v>
      </c>
      <c r="CR6" s="35">
        <f t="shared" si="10"/>
        <v>49.22</v>
      </c>
      <c r="CS6" s="35">
        <f t="shared" si="10"/>
        <v>49.08</v>
      </c>
      <c r="CT6" s="35">
        <f t="shared" si="10"/>
        <v>41.09</v>
      </c>
      <c r="CU6" s="35">
        <f t="shared" si="10"/>
        <v>38.979999999999997</v>
      </c>
      <c r="CV6" s="34" t="str">
        <f>IF(CV7="","",IF(CV7="-","【-】","【"&amp;SUBSTITUTE(TEXT(CV7,"#,##0.00"),"-","△")&amp;"】"))</f>
        <v>【60.41】</v>
      </c>
      <c r="CW6" s="35">
        <f>IF(CW7="",NA(),CW7)</f>
        <v>94</v>
      </c>
      <c r="CX6" s="35">
        <f t="shared" ref="CX6:DF6" si="11">IF(CX7="",NA(),CX7)</f>
        <v>93.33</v>
      </c>
      <c r="CY6" s="35">
        <f t="shared" si="11"/>
        <v>93.1</v>
      </c>
      <c r="CZ6" s="35">
        <f t="shared" si="11"/>
        <v>92.8</v>
      </c>
      <c r="DA6" s="35">
        <f t="shared" si="11"/>
        <v>92.5</v>
      </c>
      <c r="DB6" s="35">
        <f t="shared" si="11"/>
        <v>79.98</v>
      </c>
      <c r="DC6" s="35">
        <f t="shared" si="11"/>
        <v>79.48</v>
      </c>
      <c r="DD6" s="35">
        <f t="shared" si="11"/>
        <v>79.3</v>
      </c>
      <c r="DE6" s="35">
        <f t="shared" si="11"/>
        <v>75.91</v>
      </c>
      <c r="DF6" s="35">
        <f t="shared" si="11"/>
        <v>75.010000000000005</v>
      </c>
      <c r="DG6" s="34" t="str">
        <f>IF(DG7="","",IF(DG7="-","【-】","【"&amp;SUBSTITUTE(TEXT(DG7,"#,##0.00"),"-","△")&amp;"】"))</f>
        <v>【89.93】</v>
      </c>
      <c r="DH6" s="35">
        <f>IF(DH7="",NA(),DH7)</f>
        <v>51.68</v>
      </c>
      <c r="DI6" s="35">
        <f t="shared" ref="DI6:DQ6" si="12">IF(DI7="",NA(),DI7)</f>
        <v>53.05</v>
      </c>
      <c r="DJ6" s="35">
        <f t="shared" si="12"/>
        <v>54.84</v>
      </c>
      <c r="DK6" s="35">
        <f t="shared" si="12"/>
        <v>56.92</v>
      </c>
      <c r="DL6" s="35">
        <f t="shared" si="12"/>
        <v>58.98</v>
      </c>
      <c r="DM6" s="35">
        <f t="shared" si="12"/>
        <v>36.43</v>
      </c>
      <c r="DN6" s="35">
        <f t="shared" si="12"/>
        <v>46.12</v>
      </c>
      <c r="DO6" s="35">
        <f t="shared" si="12"/>
        <v>47.44</v>
      </c>
      <c r="DP6" s="35">
        <f t="shared" si="12"/>
        <v>52.4</v>
      </c>
      <c r="DQ6" s="35">
        <f t="shared" si="12"/>
        <v>51.89</v>
      </c>
      <c r="DR6" s="34" t="str">
        <f>IF(DR7="","",IF(DR7="-","【-】","【"&amp;SUBSTITUTE(TEXT(DR7,"#,##0.00"),"-","△")&amp;"】"))</f>
        <v>【48.12】</v>
      </c>
      <c r="DS6" s="35">
        <f>IF(DS7="",NA(),DS7)</f>
        <v>46.59</v>
      </c>
      <c r="DT6" s="35">
        <f t="shared" ref="DT6:EB6" si="13">IF(DT7="",NA(),DT7)</f>
        <v>50.21</v>
      </c>
      <c r="DU6" s="35">
        <f t="shared" si="13"/>
        <v>49.83</v>
      </c>
      <c r="DV6" s="35">
        <f t="shared" si="13"/>
        <v>53.39</v>
      </c>
      <c r="DW6" s="35">
        <f t="shared" si="13"/>
        <v>53.39</v>
      </c>
      <c r="DX6" s="35">
        <f t="shared" si="13"/>
        <v>8.7200000000000006</v>
      </c>
      <c r="DY6" s="35">
        <f t="shared" si="13"/>
        <v>9.86</v>
      </c>
      <c r="DZ6" s="35">
        <f t="shared" si="13"/>
        <v>11.16</v>
      </c>
      <c r="EA6" s="35">
        <f t="shared" si="13"/>
        <v>14.01</v>
      </c>
      <c r="EB6" s="35">
        <f t="shared" si="13"/>
        <v>14.74</v>
      </c>
      <c r="EC6" s="34" t="str">
        <f>IF(EC7="","",IF(EC7="-","【-】","【"&amp;SUBSTITUTE(TEXT(EC7,"#,##0.00"),"-","△")&amp;"】"))</f>
        <v>【15.89】</v>
      </c>
      <c r="ED6" s="35">
        <f>IF(ED7="",NA(),ED7)</f>
        <v>0.43</v>
      </c>
      <c r="EE6" s="35">
        <f t="shared" ref="EE6:EM6" si="14">IF(EE7="",NA(),EE7)</f>
        <v>0.35</v>
      </c>
      <c r="EF6" s="35">
        <f t="shared" si="14"/>
        <v>1.75</v>
      </c>
      <c r="EG6" s="34">
        <f t="shared" si="14"/>
        <v>0</v>
      </c>
      <c r="EH6" s="34">
        <f t="shared" si="14"/>
        <v>0</v>
      </c>
      <c r="EI6" s="35">
        <f t="shared" si="14"/>
        <v>0.64</v>
      </c>
      <c r="EJ6" s="35">
        <f t="shared" si="14"/>
        <v>0.56000000000000005</v>
      </c>
      <c r="EK6" s="35">
        <f t="shared" si="14"/>
        <v>0.65</v>
      </c>
      <c r="EL6" s="35">
        <f t="shared" si="14"/>
        <v>0.41</v>
      </c>
      <c r="EM6" s="35">
        <f t="shared" si="14"/>
        <v>0.4</v>
      </c>
      <c r="EN6" s="34" t="str">
        <f>IF(EN7="","",IF(EN7="-","【-】","【"&amp;SUBSTITUTE(TEXT(EN7,"#,##0.00"),"-","△")&amp;"】"))</f>
        <v>【0.69】</v>
      </c>
    </row>
    <row r="7" spans="1:144" s="36" customFormat="1" x14ac:dyDescent="0.15">
      <c r="A7" s="28"/>
      <c r="B7" s="37">
        <v>2017</v>
      </c>
      <c r="C7" s="37">
        <v>303046</v>
      </c>
      <c r="D7" s="37">
        <v>46</v>
      </c>
      <c r="E7" s="37">
        <v>1</v>
      </c>
      <c r="F7" s="37">
        <v>0</v>
      </c>
      <c r="G7" s="37">
        <v>1</v>
      </c>
      <c r="H7" s="37" t="s">
        <v>105</v>
      </c>
      <c r="I7" s="37" t="s">
        <v>106</v>
      </c>
      <c r="J7" s="37" t="s">
        <v>107</v>
      </c>
      <c r="K7" s="37" t="s">
        <v>108</v>
      </c>
      <c r="L7" s="37" t="s">
        <v>109</v>
      </c>
      <c r="M7" s="37" t="s">
        <v>110</v>
      </c>
      <c r="N7" s="38" t="s">
        <v>111</v>
      </c>
      <c r="O7" s="38">
        <v>71.75</v>
      </c>
      <c r="P7" s="38">
        <v>53.39</v>
      </c>
      <c r="Q7" s="38">
        <v>3218</v>
      </c>
      <c r="R7" s="38">
        <v>9158</v>
      </c>
      <c r="S7" s="38">
        <v>128.34</v>
      </c>
      <c r="T7" s="38">
        <v>71.36</v>
      </c>
      <c r="U7" s="38">
        <v>4859</v>
      </c>
      <c r="V7" s="38">
        <v>14.02</v>
      </c>
      <c r="W7" s="38">
        <v>346.58</v>
      </c>
      <c r="X7" s="38">
        <v>111.57</v>
      </c>
      <c r="Y7" s="38">
        <v>104.5</v>
      </c>
      <c r="Z7" s="38">
        <v>108.5</v>
      </c>
      <c r="AA7" s="38">
        <v>117.38</v>
      </c>
      <c r="AB7" s="38">
        <v>102.45</v>
      </c>
      <c r="AC7" s="38">
        <v>105.53</v>
      </c>
      <c r="AD7" s="38">
        <v>107.2</v>
      </c>
      <c r="AE7" s="38">
        <v>106.62</v>
      </c>
      <c r="AF7" s="38">
        <v>114.74</v>
      </c>
      <c r="AG7" s="38">
        <v>104.85</v>
      </c>
      <c r="AH7" s="38">
        <v>113.39</v>
      </c>
      <c r="AI7" s="38">
        <v>0</v>
      </c>
      <c r="AJ7" s="38">
        <v>0</v>
      </c>
      <c r="AK7" s="38">
        <v>0</v>
      </c>
      <c r="AL7" s="38">
        <v>0</v>
      </c>
      <c r="AM7" s="38">
        <v>0</v>
      </c>
      <c r="AN7" s="38">
        <v>28.31</v>
      </c>
      <c r="AO7" s="38">
        <v>13.46</v>
      </c>
      <c r="AP7" s="38">
        <v>12.59</v>
      </c>
      <c r="AQ7" s="38">
        <v>27.19</v>
      </c>
      <c r="AR7" s="38">
        <v>27.52</v>
      </c>
      <c r="AS7" s="38">
        <v>0.85</v>
      </c>
      <c r="AT7" s="38">
        <v>4811.32</v>
      </c>
      <c r="AU7" s="38">
        <v>810.67</v>
      </c>
      <c r="AV7" s="38">
        <v>1138.72</v>
      </c>
      <c r="AW7" s="38">
        <v>1108.1600000000001</v>
      </c>
      <c r="AX7" s="38">
        <v>1319.74</v>
      </c>
      <c r="AY7" s="38">
        <v>1164.51</v>
      </c>
      <c r="AZ7" s="38">
        <v>434.72</v>
      </c>
      <c r="BA7" s="38">
        <v>416.14</v>
      </c>
      <c r="BB7" s="38">
        <v>477.44</v>
      </c>
      <c r="BC7" s="38">
        <v>445.85</v>
      </c>
      <c r="BD7" s="38">
        <v>264.33999999999997</v>
      </c>
      <c r="BE7" s="38">
        <v>259.17</v>
      </c>
      <c r="BF7" s="38">
        <v>254.95</v>
      </c>
      <c r="BG7" s="38">
        <v>243.85</v>
      </c>
      <c r="BH7" s="38">
        <v>229.01</v>
      </c>
      <c r="BI7" s="38">
        <v>217.7</v>
      </c>
      <c r="BJ7" s="38">
        <v>498.27</v>
      </c>
      <c r="BK7" s="38">
        <v>495.76</v>
      </c>
      <c r="BL7" s="38">
        <v>487.22</v>
      </c>
      <c r="BM7" s="38">
        <v>485.75</v>
      </c>
      <c r="BN7" s="38">
        <v>516.34</v>
      </c>
      <c r="BO7" s="38">
        <v>274.27</v>
      </c>
      <c r="BP7" s="38">
        <v>107.28</v>
      </c>
      <c r="BQ7" s="38">
        <v>100.34</v>
      </c>
      <c r="BR7" s="38">
        <v>106.26</v>
      </c>
      <c r="BS7" s="38">
        <v>116.25</v>
      </c>
      <c r="BT7" s="38">
        <v>101.28</v>
      </c>
      <c r="BU7" s="38">
        <v>90.64</v>
      </c>
      <c r="BV7" s="38">
        <v>93.66</v>
      </c>
      <c r="BW7" s="38">
        <v>92.76</v>
      </c>
      <c r="BX7" s="38">
        <v>83.59</v>
      </c>
      <c r="BY7" s="38">
        <v>83.27</v>
      </c>
      <c r="BZ7" s="38">
        <v>104.36</v>
      </c>
      <c r="CA7" s="38">
        <v>154.41</v>
      </c>
      <c r="CB7" s="38">
        <v>165.91</v>
      </c>
      <c r="CC7" s="38">
        <v>156.65</v>
      </c>
      <c r="CD7" s="38">
        <v>143.4</v>
      </c>
      <c r="CE7" s="38">
        <v>164.8</v>
      </c>
      <c r="CF7" s="38">
        <v>213.52</v>
      </c>
      <c r="CG7" s="38">
        <v>208.21</v>
      </c>
      <c r="CH7" s="38">
        <v>208.67</v>
      </c>
      <c r="CI7" s="38">
        <v>230.22</v>
      </c>
      <c r="CJ7" s="38">
        <v>228.81</v>
      </c>
      <c r="CK7" s="38">
        <v>165.71</v>
      </c>
      <c r="CL7" s="38">
        <v>62.66</v>
      </c>
      <c r="CM7" s="38">
        <v>60.56</v>
      </c>
      <c r="CN7" s="38">
        <v>59.69</v>
      </c>
      <c r="CO7" s="38">
        <v>59.88</v>
      </c>
      <c r="CP7" s="38">
        <v>58.85</v>
      </c>
      <c r="CQ7" s="38">
        <v>49.77</v>
      </c>
      <c r="CR7" s="38">
        <v>49.22</v>
      </c>
      <c r="CS7" s="38">
        <v>49.08</v>
      </c>
      <c r="CT7" s="38">
        <v>41.09</v>
      </c>
      <c r="CU7" s="38">
        <v>38.979999999999997</v>
      </c>
      <c r="CV7" s="38">
        <v>60.41</v>
      </c>
      <c r="CW7" s="38">
        <v>94</v>
      </c>
      <c r="CX7" s="38">
        <v>93.33</v>
      </c>
      <c r="CY7" s="38">
        <v>93.1</v>
      </c>
      <c r="CZ7" s="38">
        <v>92.8</v>
      </c>
      <c r="DA7" s="38">
        <v>92.5</v>
      </c>
      <c r="DB7" s="38">
        <v>79.98</v>
      </c>
      <c r="DC7" s="38">
        <v>79.48</v>
      </c>
      <c r="DD7" s="38">
        <v>79.3</v>
      </c>
      <c r="DE7" s="38">
        <v>75.91</v>
      </c>
      <c r="DF7" s="38">
        <v>75.010000000000005</v>
      </c>
      <c r="DG7" s="38">
        <v>89.93</v>
      </c>
      <c r="DH7" s="38">
        <v>51.68</v>
      </c>
      <c r="DI7" s="38">
        <v>53.05</v>
      </c>
      <c r="DJ7" s="38">
        <v>54.84</v>
      </c>
      <c r="DK7" s="38">
        <v>56.92</v>
      </c>
      <c r="DL7" s="38">
        <v>58.98</v>
      </c>
      <c r="DM7" s="38">
        <v>36.43</v>
      </c>
      <c r="DN7" s="38">
        <v>46.12</v>
      </c>
      <c r="DO7" s="38">
        <v>47.44</v>
      </c>
      <c r="DP7" s="38">
        <v>52.4</v>
      </c>
      <c r="DQ7" s="38">
        <v>51.89</v>
      </c>
      <c r="DR7" s="38">
        <v>48.12</v>
      </c>
      <c r="DS7" s="38">
        <v>46.59</v>
      </c>
      <c r="DT7" s="38">
        <v>50.21</v>
      </c>
      <c r="DU7" s="38">
        <v>49.83</v>
      </c>
      <c r="DV7" s="38">
        <v>53.39</v>
      </c>
      <c r="DW7" s="38">
        <v>53.39</v>
      </c>
      <c r="DX7" s="38">
        <v>8.7200000000000006</v>
      </c>
      <c r="DY7" s="38">
        <v>9.86</v>
      </c>
      <c r="DZ7" s="38">
        <v>11.16</v>
      </c>
      <c r="EA7" s="38">
        <v>14.01</v>
      </c>
      <c r="EB7" s="38">
        <v>14.74</v>
      </c>
      <c r="EC7" s="38">
        <v>15.89</v>
      </c>
      <c r="ED7" s="38">
        <v>0.43</v>
      </c>
      <c r="EE7" s="38">
        <v>0.35</v>
      </c>
      <c r="EF7" s="38">
        <v>1.75</v>
      </c>
      <c r="EG7" s="38">
        <v>0</v>
      </c>
      <c r="EH7" s="38">
        <v>0</v>
      </c>
      <c r="EI7" s="38">
        <v>0.64</v>
      </c>
      <c r="EJ7" s="38">
        <v>0.56000000000000005</v>
      </c>
      <c r="EK7" s="38">
        <v>0.65</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浩由</cp:lastModifiedBy>
  <cp:lastPrinted>2019-01-21T06:10:43Z</cp:lastPrinted>
  <dcterms:created xsi:type="dcterms:W3CDTF">2018-12-03T08:35:26Z</dcterms:created>
  <dcterms:modified xsi:type="dcterms:W3CDTF">2019-01-21T06:11:51Z</dcterms:modified>
  <cp:category/>
</cp:coreProperties>
</file>