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Y:\000財政係\令和2年度\10 公営企業関係\02 照会\0205〆 公営企業に係る経営比較分析表（令和元年度決算）の分析等について\"/>
    </mc:Choice>
  </mc:AlternateContent>
  <xr:revisionPtr revIDLastSave="0" documentId="8_{1F071D9F-FB4D-4820-89FC-B0192BEBA4AE}" xr6:coauthVersionLast="43" xr6:coauthVersionMax="43" xr10:uidLastSave="{00000000-0000-0000-0000-000000000000}"/>
  <workbookProtection workbookAlgorithmName="SHA-512" workbookHashValue="Z5hUEhu5lv+FfZFZXgqJpxR4jn420gYsY27MhTWzQmKPM4yc+hQTL7W08C7tRIbmztAMgcarTDo+LuZQ/xY3zA==" workbookSaltValue="VV1RcroLXNM5mYIXMij4gg==" workbookSpinCount="100000" lockStructure="1"/>
  <bookViews>
    <workbookView xWindow="24240" yWindow="4890" windowWidth="21600" windowHeight="11835" xr2:uid="{00000000-000D-0000-FFFF-FFFF00000000}"/>
  </bookViews>
  <sheets>
    <sheet name="法適用_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L8" i="4" s="1"/>
  <c r="Q6" i="5"/>
  <c r="P6" i="5"/>
  <c r="P10" i="4" s="1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I10" i="4"/>
  <c r="B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<sst xmlns="http://schemas.openxmlformats.org/spreadsheetml/2006/main" count="228" uniqueCount="114">
  <si>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</si>
  <si>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</si>
  <si>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</si>
  <si>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</si>
  <si>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</si>
  <si>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</si>
  <si>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</si>
  <si>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</si>
  <si>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</si>
  <si>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</si>
  <si>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</si>
  <si>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</si>
  <si>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</si>
  <si>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</si>
  <si>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</si>
  <si>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</si>
  <si>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</si>
  <si>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</si>
  <si>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</si>
  <si>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</si>
  <si>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</si>
  <si>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</si>
  <si>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</si>
  <si>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</si>
  <si>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</si>
  <si>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</si>
  <si>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</si>
  <si>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</si>
  <si>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</si>
  <si>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</si>
  <si>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</si>
  <si>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</si>
  <si>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</si>
  <si>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</si>
  <si>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</si>
  <si>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</si>
  <si>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</si>
  <si>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</si>
  <si>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</si>
  <si>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</si>
  <si>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</si>
  <si>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</si>
  <si>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</si>
  <si>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</si>
  <si>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</si>
  <si>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</si>
  <si>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</si>
  <si>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</si>
  <si>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</si>
  <si>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</si>
  <si>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</si>
  <si>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</si>
  <si>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</si>
  <si>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</si>
  <si>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</si>
  <si>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</si>
  <si>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</si>
  <si>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</si>
  <si>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</si>
  <si>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</si>
  <si>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</si>
  <si>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</si>
  <si>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</si>
  <si>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</si>
  <si>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</si>
  <si>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</si>
  <si>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</si>
  <si>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</si>
  <si>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</si>
  <si>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</si>
  <si>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</si>
  <si>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</si>
  <si>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</si>
  <si>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</si>
  <si>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</si>
  <si>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</si>
  <si>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</si>
  <si>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</si>
  <si>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</si>
  <si>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</si>
  <si>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</si>
  <si>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</si>
  <si>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</si>
  <si>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</si>
  <si>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</si>
  <si>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</si>
  <si>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</si>
  <si>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</si>
  <si>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</si>
  <si>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</si>
  <si>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</si>
  <si>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</si>
  <si>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</si>
  <si>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紀美野町</t>
  </si>
  <si>
    <t>法適用</t>
  </si>
  <si>
    <t>水道事業</t>
  </si>
  <si>
    <t>末端給水事業</t>
  </si>
  <si>
    <t>A9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</si>
  <si>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</si>
  <si>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</si>
  <si>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</si>
  <si>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</si>
  <si>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</si>
  <si>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</si>
  <si>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</si>
  <si>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</si>
  <si>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</si>
  <si>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</si>
  <si>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</si>
  <si>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</si>
  <si>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</si>
  <si>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現在のところ経常収支比率及び料金回収率は100％以上あり、黒字会計により経営しているが、給水人口の減少に伴い収益が減少していくものと思われる。今後は浄水場の施設更新事業及び老朽管の更新を含め、長期的な運営計画を検討し、健全な経営を目指していく。</t>
    <rPh sb="53" eb="54">
      <t>トモナ</t>
    </rPh>
    <rPh sb="72" eb="74">
      <t>コンゴ</t>
    </rPh>
    <rPh sb="75" eb="78">
      <t>ジョウスイジョウ</t>
    </rPh>
    <rPh sb="79" eb="81">
      <t>シセツ</t>
    </rPh>
    <rPh sb="81" eb="83">
      <t>コウシン</t>
    </rPh>
    <rPh sb="83" eb="85">
      <t>ジギョウ</t>
    </rPh>
    <rPh sb="85" eb="86">
      <t>オヨ</t>
    </rPh>
    <phoneticPr fontId="4"/>
  </si>
  <si>
    <t>　有形固定資産減価償却率は平成27年度より毎年平均約1.7ポイント伸びており、50％を超えている状況である。令和元年度においては、管路の更新を行っていない為、管路更新率は0％となっている。給水区域内における総管延長約38kmにおいて、管路経年化率が50％を超える現状を踏まえ、計画的に老朽管の布設替えを行っていく。</t>
    <rPh sb="58" eb="59">
      <t>ド</t>
    </rPh>
    <phoneticPr fontId="4"/>
  </si>
  <si>
    <t>　経常収支比率は、平成30年度に対して経常費用(原水及び浄水費)が減少した為、前年度より4.71ポイント上がっている。
　累積欠損金比率は、営業収益が減少傾向であるものの0％を維持している。　　　　　　　　　　　　　　　　　　　　　　　　　　　　　　　　　　　　　　　　　　　　　　　　　
 流動比率は、前年度に比べ利益の増加に伴い流動資産（預金）が増えたものの、流動負債（未払金）も増えた為、161.61ポイント減少した。
　企業債残高対給水収益比率は、年平均約13ポイントの減少傾向であるものの、管路経年化率が50％を超えている状況である為、計画的な更新を検討していく。
　料金回収率については、前年度に比べ給水収益が0.4ポイント減少したのに対して、経常費用が2.9ポイント減少した為、3.89ポイント高くなっている。　　　　　　　　　　　　　　　　　　　
　給水原価は、年間総有収水量が2.4ポイント減少したものの、経常費用が減少した為、前年度より5.46ポイント改善している。
　施設利用率は有収水量の減少に伴い、全体的に減少傾向で推移しており、今後も人口減少が進むことにより利用率の減少が見込まれる。　　　　　　　　　　　　　　　　
　有収率は5ヶ年平均92.5％であり、類似団体に比べて高い率となっているが、年約0.3ポイントずつ減少している為、計画的な管路更新を検討していく必要がある。</t>
    <rPh sb="13" eb="15">
      <t>ネンド</t>
    </rPh>
    <rPh sb="16" eb="17">
      <t>タイ</t>
    </rPh>
    <rPh sb="19" eb="21">
      <t>ケイジョウ</t>
    </rPh>
    <rPh sb="21" eb="23">
      <t>ヒヨウ</t>
    </rPh>
    <rPh sb="33" eb="35">
      <t>ゲンショウ</t>
    </rPh>
    <rPh sb="37" eb="38">
      <t>タメ</t>
    </rPh>
    <rPh sb="39" eb="42">
      <t>ゼンネンド</t>
    </rPh>
    <rPh sb="52" eb="53">
      <t>ア</t>
    </rPh>
    <rPh sb="70" eb="72">
      <t>エイギョウ</t>
    </rPh>
    <rPh sb="72" eb="74">
      <t>シュウエキ</t>
    </rPh>
    <rPh sb="75" eb="77">
      <t>ゲンショウ</t>
    </rPh>
    <rPh sb="77" eb="79">
      <t>ケイコウ</t>
    </rPh>
    <rPh sb="88" eb="90">
      <t>イジ</t>
    </rPh>
    <rPh sb="152" eb="155">
      <t>ゼンネンド</t>
    </rPh>
    <rPh sb="156" eb="157">
      <t>クラ</t>
    </rPh>
    <rPh sb="158" eb="160">
      <t>リエキ</t>
    </rPh>
    <rPh sb="161" eb="163">
      <t>ゾウカ</t>
    </rPh>
    <rPh sb="164" eb="165">
      <t>トモナ</t>
    </rPh>
    <rPh sb="166" eb="168">
      <t>リュウドウ</t>
    </rPh>
    <rPh sb="168" eb="170">
      <t>シサン</t>
    </rPh>
    <rPh sb="171" eb="173">
      <t>ヨキン</t>
    </rPh>
    <rPh sb="175" eb="176">
      <t>フ</t>
    </rPh>
    <rPh sb="182" eb="184">
      <t>リュウドウ</t>
    </rPh>
    <rPh sb="184" eb="186">
      <t>フサイ</t>
    </rPh>
    <rPh sb="187" eb="190">
      <t>ミバライキン</t>
    </rPh>
    <rPh sb="192" eb="193">
      <t>フ</t>
    </rPh>
    <rPh sb="195" eb="196">
      <t>タメ</t>
    </rPh>
    <rPh sb="207" eb="209">
      <t>ゲンショウ</t>
    </rPh>
    <rPh sb="231" eb="232">
      <t>ヤク</t>
    </rPh>
    <rPh sb="250" eb="252">
      <t>カンロ</t>
    </rPh>
    <rPh sb="252" eb="254">
      <t>ケイネン</t>
    </rPh>
    <rPh sb="254" eb="255">
      <t>カ</t>
    </rPh>
    <rPh sb="255" eb="256">
      <t>リツ</t>
    </rPh>
    <rPh sb="261" eb="262">
      <t>コ</t>
    </rPh>
    <rPh sb="266" eb="268">
      <t>ジョウキョウ</t>
    </rPh>
    <rPh sb="271" eb="272">
      <t>タメ</t>
    </rPh>
    <rPh sb="273" eb="276">
      <t>ケイカクテキ</t>
    </rPh>
    <rPh sb="277" eb="279">
      <t>コウシン</t>
    </rPh>
    <rPh sb="280" eb="282">
      <t>ケントウ</t>
    </rPh>
    <rPh sb="289" eb="291">
      <t>リョウキン</t>
    </rPh>
    <rPh sb="291" eb="294">
      <t>カイシュウリツ</t>
    </rPh>
    <rPh sb="300" eb="303">
      <t>ゼンネンド</t>
    </rPh>
    <rPh sb="304" eb="305">
      <t>クラ</t>
    </rPh>
    <rPh sb="306" eb="308">
      <t>キュウスイ</t>
    </rPh>
    <rPh sb="308" eb="310">
      <t>シュウエキ</t>
    </rPh>
    <rPh sb="318" eb="320">
      <t>ゲンショウ</t>
    </rPh>
    <rPh sb="324" eb="325">
      <t>タイ</t>
    </rPh>
    <rPh sb="328" eb="330">
      <t>ケイジョウ</t>
    </rPh>
    <rPh sb="330" eb="332">
      <t>ヒヨウ</t>
    </rPh>
    <rPh sb="340" eb="342">
      <t>ゲンショウ</t>
    </rPh>
    <rPh sb="344" eb="345">
      <t>タメ</t>
    </rPh>
    <rPh sb="354" eb="355">
      <t>タカ</t>
    </rPh>
    <rPh sb="389" eb="391">
      <t>ネンカン</t>
    </rPh>
    <rPh sb="391" eb="392">
      <t>ソウ</t>
    </rPh>
    <rPh sb="392" eb="394">
      <t>ユウシュウ</t>
    </rPh>
    <rPh sb="394" eb="396">
      <t>スイリョウ</t>
    </rPh>
    <rPh sb="404" eb="406">
      <t>ゲンショウ</t>
    </rPh>
    <rPh sb="412" eb="414">
      <t>ケイジョウ</t>
    </rPh>
    <rPh sb="414" eb="416">
      <t>ヒヨウ</t>
    </rPh>
    <rPh sb="417" eb="419">
      <t>ゲンショウ</t>
    </rPh>
    <rPh sb="421" eb="422">
      <t>タメ</t>
    </rPh>
    <rPh sb="423" eb="426">
      <t>ゼンネンド</t>
    </rPh>
    <rPh sb="436" eb="438">
      <t>カイゼン</t>
    </rPh>
    <rPh sb="451" eb="453">
      <t>ユウシュウ</t>
    </rPh>
    <rPh sb="542" eb="544">
      <t>ルイジ</t>
    </rPh>
    <rPh sb="544" eb="546">
      <t>ダンタイ</t>
    </rPh>
    <rPh sb="547" eb="548">
      <t>クラ</t>
    </rPh>
    <rPh sb="550" eb="551">
      <t>タカ</t>
    </rPh>
    <rPh sb="552" eb="553">
      <t>リツ</t>
    </rPh>
    <rPh sb="561" eb="562">
      <t>ネン</t>
    </rPh>
    <rPh sb="562" eb="563">
      <t>ヤク</t>
    </rPh>
    <rPh sb="572" eb="574">
      <t>ゲンショウ</t>
    </rPh>
    <rPh sb="578" eb="579">
      <t>タメ</t>
    </rPh>
    <rPh sb="580" eb="583">
      <t>ケイカクテキ</t>
    </rPh>
    <rPh sb="584" eb="586">
      <t>カンロ</t>
    </rPh>
    <rPh sb="586" eb="588">
      <t>コウシン</t>
    </rPh>
    <rPh sb="589" eb="591">
      <t>ケントウ</t>
    </rPh>
    <rPh sb="595" eb="59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</si>
</sst>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1.75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1.42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E-4CB3-8C48-3785530CE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0.41</c:v>
                </c:pt>
                <c:pt idx="2">
                  <c:v>0.4</c:v>
                </c:pt>
                <c:pt idx="3">
                  <c:v>0.32</c:v>
                </c:pt>
                <c:pt idx="4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BE-4CB3-8C48-3785530CE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108.5</c:v>
                </c:pt>
                <c:pt idx="1">
                  <c:v>117.38</c:v>
                </c:pt>
                <c:pt idx="2">
                  <c:v>102.45</c:v>
                </c:pt>
                <c:pt idx="3">
                  <c:v>104.93</c:v>
                </c:pt>
                <c:pt idx="4">
                  <c:v>109.64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F-4173-A8FC-214F37A60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106.62</c:v>
                </c:pt>
                <c:pt idx="1">
                  <c:v>114.74</c:v>
                </c:pt>
                <c:pt idx="2">
                  <c:v>104.85</c:v>
                </c:pt>
                <c:pt idx="3">
                  <c:v>107.64</c:v>
                </c:pt>
                <c:pt idx="4">
                  <c:v>108.22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EF-4173-A8FC-214F37A60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54.84</c:v>
                </c:pt>
                <c:pt idx="1">
                  <c:v>56.92</c:v>
                </c:pt>
                <c:pt idx="2">
                  <c:v>58.98</c:v>
                </c:pt>
                <c:pt idx="3">
                  <c:v>60.01</c:v>
                </c:pt>
                <c:pt idx="4">
                  <c:v>61.54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5-4E81-9D43-A0BEB4B9B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47.44</c:v>
                </c:pt>
                <c:pt idx="1">
                  <c:v>52.4</c:v>
                </c:pt>
                <c:pt idx="2">
                  <c:v>51.89</c:v>
                </c:pt>
                <c:pt idx="3">
                  <c:v>54.09</c:v>
                </c:pt>
                <c:pt idx="4">
                  <c:v>52.73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5-4E81-9D43-A0BEB4B9B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49.83</c:v>
                </c:pt>
                <c:pt idx="1">
                  <c:v>53.39</c:v>
                </c:pt>
                <c:pt idx="2">
                  <c:v>53.39</c:v>
                </c:pt>
                <c:pt idx="3">
                  <c:v>52.34</c:v>
                </c:pt>
                <c:pt idx="4">
                  <c:v>52.34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3-4481-97CB-BB4B7DEAF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11.16</c:v>
                </c:pt>
                <c:pt idx="1">
                  <c:v>14.01</c:v>
                </c:pt>
                <c:pt idx="2">
                  <c:v>14.74</c:v>
                </c:pt>
                <c:pt idx="3">
                  <c:v>18.68</c:v>
                </c:pt>
                <c:pt idx="4">
                  <c:v>19.91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43-4481-97CB-BB4B7DEAF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5-4287-97DA-676D51E84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12.59</c:v>
                </c:pt>
                <c:pt idx="1">
                  <c:v>27.19</c:v>
                </c:pt>
                <c:pt idx="2">
                  <c:v>27.52</c:v>
                </c:pt>
                <c:pt idx="3">
                  <c:v>30.84</c:v>
                </c:pt>
                <c:pt idx="4">
                  <c:v>25.29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5-4287-97DA-676D51E84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1138.72</c:v>
                </c:pt>
                <c:pt idx="1">
                  <c:v>1108.1600000000001</c:v>
                </c:pt>
                <c:pt idx="2">
                  <c:v>1319.74</c:v>
                </c:pt>
                <c:pt idx="3">
                  <c:v>1220.8499999999999</c:v>
                </c:pt>
                <c:pt idx="4">
                  <c:v>1059.24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3-4B2D-8BDF-2538B27BB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416.14</c:v>
                </c:pt>
                <c:pt idx="1">
                  <c:v>477.44</c:v>
                </c:pt>
                <c:pt idx="2">
                  <c:v>445.85</c:v>
                </c:pt>
                <c:pt idx="3">
                  <c:v>450.54</c:v>
                </c:pt>
                <c:pt idx="4">
                  <c:v>348.88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3-4B2D-8BDF-2538B27BB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243.85</c:v>
                </c:pt>
                <c:pt idx="1">
                  <c:v>229.01</c:v>
                </c:pt>
                <c:pt idx="2">
                  <c:v>217.7</c:v>
                </c:pt>
                <c:pt idx="3">
                  <c:v>202.45</c:v>
                </c:pt>
                <c:pt idx="4">
                  <c:v>190.03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1-411F-B227-152D065DD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487.22</c:v>
                </c:pt>
                <c:pt idx="1">
                  <c:v>485.75</c:v>
                </c:pt>
                <c:pt idx="2">
                  <c:v>516.34</c:v>
                </c:pt>
                <c:pt idx="3">
                  <c:v>496.56</c:v>
                </c:pt>
                <c:pt idx="4">
                  <c:v>540.38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71-411F-B227-152D065DD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106.26</c:v>
                </c:pt>
                <c:pt idx="1">
                  <c:v>116.25</c:v>
                </c:pt>
                <c:pt idx="2">
                  <c:v>101.28</c:v>
                </c:pt>
                <c:pt idx="3">
                  <c:v>103.87</c:v>
                </c:pt>
                <c:pt idx="4">
                  <c:v>107.76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D-46AE-A7D3-EF6BA5FD2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92.76</c:v>
                </c:pt>
                <c:pt idx="1">
                  <c:v>83.59</c:v>
                </c:pt>
                <c:pt idx="2">
                  <c:v>83.27</c:v>
                </c:pt>
                <c:pt idx="3">
                  <c:v>84.9</c:v>
                </c:pt>
                <c:pt idx="4">
                  <c:v>83.22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D-46AE-A7D3-EF6BA5FD2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156.65</c:v>
                </c:pt>
                <c:pt idx="1">
                  <c:v>143.4</c:v>
                </c:pt>
                <c:pt idx="2">
                  <c:v>164.8</c:v>
                </c:pt>
                <c:pt idx="3">
                  <c:v>161.05000000000001</c:v>
                </c:pt>
                <c:pt idx="4">
                  <c:v>155.59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5-48BD-988B-4D7BE928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208.67</c:v>
                </c:pt>
                <c:pt idx="1">
                  <c:v>230.22</c:v>
                </c:pt>
                <c:pt idx="2">
                  <c:v>228.81</c:v>
                </c:pt>
                <c:pt idx="3">
                  <c:v>231.9</c:v>
                </c:pt>
                <c:pt idx="4">
                  <c:v>234.17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5-48BD-988B-4D7BE928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59.69</c:v>
                </c:pt>
                <c:pt idx="1">
                  <c:v>59.88</c:v>
                </c:pt>
                <c:pt idx="2">
                  <c:v>58.85</c:v>
                </c:pt>
                <c:pt idx="3">
                  <c:v>58.7</c:v>
                </c:pt>
                <c:pt idx="4">
                  <c:v>57.32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4-4878-8E60-B0B6993FA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49.08</c:v>
                </c:pt>
                <c:pt idx="1">
                  <c:v>41.09</c:v>
                </c:pt>
                <c:pt idx="2">
                  <c:v>38.979999999999997</c:v>
                </c:pt>
                <c:pt idx="3">
                  <c:v>39.61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F4-4878-8E60-B0B6993FA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93.1</c:v>
                </c:pt>
                <c:pt idx="1">
                  <c:v>92.8</c:v>
                </c:pt>
                <c:pt idx="2">
                  <c:v>92.5</c:v>
                </c:pt>
                <c:pt idx="3">
                  <c:v>92.12</c:v>
                </c:pt>
                <c:pt idx="4">
                  <c:v>91.8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0-4BDA-A21A-C54F9261F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79.3</c:v>
                </c:pt>
                <c:pt idx="1">
                  <c:v>75.91</c:v>
                </c:pt>
                <c:pt idx="2">
                  <c:v>75.010000000000005</c:v>
                </c:pt>
                <c:pt idx="3">
                  <c:v>72.959999999999994</c:v>
                </c:pt>
                <c:pt idx="4">
                  <c:v>72.42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C0-4BDA-A21A-C54F9261F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V1" zoomScaleNormal="100" workbookViewId="0">
      <selection activeCell="CV35" sqref="CV3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和歌山県　紀美野町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A9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8702</v>
      </c>
      <c r="AM8" s="61"/>
      <c r="AN8" s="61"/>
      <c r="AO8" s="61"/>
      <c r="AP8" s="61"/>
      <c r="AQ8" s="61"/>
      <c r="AR8" s="61"/>
      <c r="AS8" s="61"/>
      <c r="AT8" s="52">
        <f>データ!$S$6</f>
        <v>128.34</v>
      </c>
      <c r="AU8" s="53"/>
      <c r="AV8" s="53"/>
      <c r="AW8" s="53"/>
      <c r="AX8" s="53"/>
      <c r="AY8" s="53"/>
      <c r="AZ8" s="53"/>
      <c r="BA8" s="53"/>
      <c r="BB8" s="54">
        <f>データ!$T$6</f>
        <v>67.8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74.56</v>
      </c>
      <c r="J10" s="53"/>
      <c r="K10" s="53"/>
      <c r="L10" s="53"/>
      <c r="M10" s="53"/>
      <c r="N10" s="53"/>
      <c r="O10" s="64"/>
      <c r="P10" s="54">
        <f>データ!$P$6</f>
        <v>54.16</v>
      </c>
      <c r="Q10" s="54"/>
      <c r="R10" s="54"/>
      <c r="S10" s="54"/>
      <c r="T10" s="54"/>
      <c r="U10" s="54"/>
      <c r="V10" s="54"/>
      <c r="W10" s="61">
        <f>データ!$Q$6</f>
        <v>3278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4679</v>
      </c>
      <c r="AM10" s="61"/>
      <c r="AN10" s="61"/>
      <c r="AO10" s="61"/>
      <c r="AP10" s="61"/>
      <c r="AQ10" s="61"/>
      <c r="AR10" s="61"/>
      <c r="AS10" s="61"/>
      <c r="AT10" s="52">
        <f>データ!$V$6</f>
        <v>14.02</v>
      </c>
      <c r="AU10" s="53"/>
      <c r="AV10" s="53"/>
      <c r="AW10" s="53"/>
      <c r="AX10" s="53"/>
      <c r="AY10" s="53"/>
      <c r="AZ10" s="53"/>
      <c r="BA10" s="53"/>
      <c r="BB10" s="54">
        <f>データ!$W$6</f>
        <v>333.74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113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112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111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J1iyy4cAa7v0wWOlGI/8dNQlIkErOQj3Wt9B/Vs1oOKKz2/JMWul/HvGy6sQgJ+kT8HMrSdZ/01UyzmmbINkAQ==" saltValue="H+SF4oXWU7F9ESxPMt+nd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303046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和歌山県　紀美野町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A9</v>
      </c>
      <c r="M6" s="34" t="str">
        <f t="shared" si="3"/>
        <v>非設置</v>
      </c>
      <c r="N6" s="35" t="str">
        <f t="shared" si="3"/>
        <v>-</v>
      </c>
      <c r="O6" s="35">
        <f t="shared" si="3"/>
        <v>74.56</v>
      </c>
      <c r="P6" s="35">
        <f t="shared" si="3"/>
        <v>54.16</v>
      </c>
      <c r="Q6" s="35">
        <f t="shared" si="3"/>
        <v>3278</v>
      </c>
      <c r="R6" s="35">
        <f t="shared" si="3"/>
        <v>8702</v>
      </c>
      <c r="S6" s="35">
        <f t="shared" si="3"/>
        <v>128.34</v>
      </c>
      <c r="T6" s="35">
        <f t="shared" si="3"/>
        <v>67.8</v>
      </c>
      <c r="U6" s="35">
        <f t="shared" si="3"/>
        <v>4679</v>
      </c>
      <c r="V6" s="35">
        <f t="shared" si="3"/>
        <v>14.02</v>
      </c>
      <c r="W6" s="35">
        <f t="shared" si="3"/>
        <v>333.74</v>
      </c>
      <c r="X6" s="36">
        <f>IF(X7="",NA(),X7)</f>
        <v>108.5</v>
      </c>
      <c r="Y6" s="36">
        <f t="shared" ref="Y6:AG6" si="4">IF(Y7="",NA(),Y7)</f>
        <v>117.38</v>
      </c>
      <c r="Z6" s="36">
        <f t="shared" si="4"/>
        <v>102.45</v>
      </c>
      <c r="AA6" s="36">
        <f t="shared" si="4"/>
        <v>104.93</v>
      </c>
      <c r="AB6" s="36">
        <f t="shared" si="4"/>
        <v>109.64</v>
      </c>
      <c r="AC6" s="36">
        <f t="shared" si="4"/>
        <v>106.62</v>
      </c>
      <c r="AD6" s="36">
        <f t="shared" si="4"/>
        <v>114.74</v>
      </c>
      <c r="AE6" s="36">
        <f t="shared" si="4"/>
        <v>104.85</v>
      </c>
      <c r="AF6" s="36">
        <f t="shared" si="4"/>
        <v>107.64</v>
      </c>
      <c r="AG6" s="36">
        <f t="shared" si="4"/>
        <v>108.22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12.59</v>
      </c>
      <c r="AO6" s="36">
        <f t="shared" si="5"/>
        <v>27.19</v>
      </c>
      <c r="AP6" s="36">
        <f t="shared" si="5"/>
        <v>27.52</v>
      </c>
      <c r="AQ6" s="36">
        <f t="shared" si="5"/>
        <v>30.84</v>
      </c>
      <c r="AR6" s="36">
        <f t="shared" si="5"/>
        <v>25.29</v>
      </c>
      <c r="AS6" s="35" t="str">
        <f>IF(AS7="","",IF(AS7="-","【-】","【"&amp;SUBSTITUTE(TEXT(AS7,"#,##0.00"),"-","△")&amp;"】"))</f>
        <v>【1.08】</v>
      </c>
      <c r="AT6" s="36">
        <f>IF(AT7="",NA(),AT7)</f>
        <v>1138.72</v>
      </c>
      <c r="AU6" s="36">
        <f t="shared" ref="AU6:BC6" si="6">IF(AU7="",NA(),AU7)</f>
        <v>1108.1600000000001</v>
      </c>
      <c r="AV6" s="36">
        <f t="shared" si="6"/>
        <v>1319.74</v>
      </c>
      <c r="AW6" s="36">
        <f t="shared" si="6"/>
        <v>1220.8499999999999</v>
      </c>
      <c r="AX6" s="36">
        <f t="shared" si="6"/>
        <v>1059.24</v>
      </c>
      <c r="AY6" s="36">
        <f t="shared" si="6"/>
        <v>416.14</v>
      </c>
      <c r="AZ6" s="36">
        <f t="shared" si="6"/>
        <v>477.44</v>
      </c>
      <c r="BA6" s="36">
        <f t="shared" si="6"/>
        <v>445.85</v>
      </c>
      <c r="BB6" s="36">
        <f t="shared" si="6"/>
        <v>450.54</v>
      </c>
      <c r="BC6" s="36">
        <f t="shared" si="6"/>
        <v>348.88</v>
      </c>
      <c r="BD6" s="35" t="str">
        <f>IF(BD7="","",IF(BD7="-","【-】","【"&amp;SUBSTITUTE(TEXT(BD7,"#,##0.00"),"-","△")&amp;"】"))</f>
        <v>【264.97】</v>
      </c>
      <c r="BE6" s="36">
        <f>IF(BE7="",NA(),BE7)</f>
        <v>243.85</v>
      </c>
      <c r="BF6" s="36">
        <f t="shared" ref="BF6:BN6" si="7">IF(BF7="",NA(),BF7)</f>
        <v>229.01</v>
      </c>
      <c r="BG6" s="36">
        <f t="shared" si="7"/>
        <v>217.7</v>
      </c>
      <c r="BH6" s="36">
        <f t="shared" si="7"/>
        <v>202.45</v>
      </c>
      <c r="BI6" s="36">
        <f t="shared" si="7"/>
        <v>190.03</v>
      </c>
      <c r="BJ6" s="36">
        <f t="shared" si="7"/>
        <v>487.22</v>
      </c>
      <c r="BK6" s="36">
        <f t="shared" si="7"/>
        <v>485.75</v>
      </c>
      <c r="BL6" s="36">
        <f t="shared" si="7"/>
        <v>516.34</v>
      </c>
      <c r="BM6" s="36">
        <f t="shared" si="7"/>
        <v>496.56</v>
      </c>
      <c r="BN6" s="36">
        <f t="shared" si="7"/>
        <v>540.38</v>
      </c>
      <c r="BO6" s="35" t="str">
        <f>IF(BO7="","",IF(BO7="-","【-】","【"&amp;SUBSTITUTE(TEXT(BO7,"#,##0.00"),"-","△")&amp;"】"))</f>
        <v>【266.61】</v>
      </c>
      <c r="BP6" s="36">
        <f>IF(BP7="",NA(),BP7)</f>
        <v>106.26</v>
      </c>
      <c r="BQ6" s="36">
        <f t="shared" ref="BQ6:BY6" si="8">IF(BQ7="",NA(),BQ7)</f>
        <v>116.25</v>
      </c>
      <c r="BR6" s="36">
        <f t="shared" si="8"/>
        <v>101.28</v>
      </c>
      <c r="BS6" s="36">
        <f t="shared" si="8"/>
        <v>103.87</v>
      </c>
      <c r="BT6" s="36">
        <f t="shared" si="8"/>
        <v>107.76</v>
      </c>
      <c r="BU6" s="36">
        <f t="shared" si="8"/>
        <v>92.76</v>
      </c>
      <c r="BV6" s="36">
        <f t="shared" si="8"/>
        <v>83.59</v>
      </c>
      <c r="BW6" s="36">
        <f t="shared" si="8"/>
        <v>83.27</v>
      </c>
      <c r="BX6" s="36">
        <f t="shared" si="8"/>
        <v>84.9</v>
      </c>
      <c r="BY6" s="36">
        <f t="shared" si="8"/>
        <v>83.22</v>
      </c>
      <c r="BZ6" s="35" t="str">
        <f>IF(BZ7="","",IF(BZ7="-","【-】","【"&amp;SUBSTITUTE(TEXT(BZ7,"#,##0.00"),"-","△")&amp;"】"))</f>
        <v>【103.24】</v>
      </c>
      <c r="CA6" s="36">
        <f>IF(CA7="",NA(),CA7)</f>
        <v>156.65</v>
      </c>
      <c r="CB6" s="36">
        <f t="shared" ref="CB6:CJ6" si="9">IF(CB7="",NA(),CB7)</f>
        <v>143.4</v>
      </c>
      <c r="CC6" s="36">
        <f t="shared" si="9"/>
        <v>164.8</v>
      </c>
      <c r="CD6" s="36">
        <f t="shared" si="9"/>
        <v>161.05000000000001</v>
      </c>
      <c r="CE6" s="36">
        <f t="shared" si="9"/>
        <v>155.59</v>
      </c>
      <c r="CF6" s="36">
        <f t="shared" si="9"/>
        <v>208.67</v>
      </c>
      <c r="CG6" s="36">
        <f t="shared" si="9"/>
        <v>230.22</v>
      </c>
      <c r="CH6" s="36">
        <f t="shared" si="9"/>
        <v>228.81</v>
      </c>
      <c r="CI6" s="36">
        <f t="shared" si="9"/>
        <v>231.9</v>
      </c>
      <c r="CJ6" s="36">
        <f t="shared" si="9"/>
        <v>234.17</v>
      </c>
      <c r="CK6" s="35" t="str">
        <f>IF(CK7="","",IF(CK7="-","【-】","【"&amp;SUBSTITUTE(TEXT(CK7,"#,##0.00"),"-","△")&amp;"】"))</f>
        <v>【168.38】</v>
      </c>
      <c r="CL6" s="36">
        <f>IF(CL7="",NA(),CL7)</f>
        <v>59.69</v>
      </c>
      <c r="CM6" s="36">
        <f t="shared" ref="CM6:CU6" si="10">IF(CM7="",NA(),CM7)</f>
        <v>59.88</v>
      </c>
      <c r="CN6" s="36">
        <f t="shared" si="10"/>
        <v>58.85</v>
      </c>
      <c r="CO6" s="36">
        <f t="shared" si="10"/>
        <v>58.7</v>
      </c>
      <c r="CP6" s="36">
        <f t="shared" si="10"/>
        <v>57.32</v>
      </c>
      <c r="CQ6" s="36">
        <f t="shared" si="10"/>
        <v>49.08</v>
      </c>
      <c r="CR6" s="36">
        <f t="shared" si="10"/>
        <v>41.09</v>
      </c>
      <c r="CS6" s="36">
        <f t="shared" si="10"/>
        <v>38.979999999999997</v>
      </c>
      <c r="CT6" s="36">
        <f t="shared" si="10"/>
        <v>39.61</v>
      </c>
      <c r="CU6" s="36">
        <f t="shared" si="10"/>
        <v>41.06</v>
      </c>
      <c r="CV6" s="35" t="str">
        <f>IF(CV7="","",IF(CV7="-","【-】","【"&amp;SUBSTITUTE(TEXT(CV7,"#,##0.00"),"-","△")&amp;"】"))</f>
        <v>【60.00】</v>
      </c>
      <c r="CW6" s="36">
        <f>IF(CW7="",NA(),CW7)</f>
        <v>93.1</v>
      </c>
      <c r="CX6" s="36">
        <f t="shared" ref="CX6:DF6" si="11">IF(CX7="",NA(),CX7)</f>
        <v>92.8</v>
      </c>
      <c r="CY6" s="36">
        <f t="shared" si="11"/>
        <v>92.5</v>
      </c>
      <c r="CZ6" s="36">
        <f t="shared" si="11"/>
        <v>92.12</v>
      </c>
      <c r="DA6" s="36">
        <f t="shared" si="11"/>
        <v>91.8</v>
      </c>
      <c r="DB6" s="36">
        <f t="shared" si="11"/>
        <v>79.3</v>
      </c>
      <c r="DC6" s="36">
        <f t="shared" si="11"/>
        <v>75.91</v>
      </c>
      <c r="DD6" s="36">
        <f t="shared" si="11"/>
        <v>75.010000000000005</v>
      </c>
      <c r="DE6" s="36">
        <f t="shared" si="11"/>
        <v>72.959999999999994</v>
      </c>
      <c r="DF6" s="36">
        <f t="shared" si="11"/>
        <v>72.42</v>
      </c>
      <c r="DG6" s="35" t="str">
        <f>IF(DG7="","",IF(DG7="-","【-】","【"&amp;SUBSTITUTE(TEXT(DG7,"#,##0.00"),"-","△")&amp;"】"))</f>
        <v>【89.80】</v>
      </c>
      <c r="DH6" s="36">
        <f>IF(DH7="",NA(),DH7)</f>
        <v>54.84</v>
      </c>
      <c r="DI6" s="36">
        <f t="shared" ref="DI6:DQ6" si="12">IF(DI7="",NA(),DI7)</f>
        <v>56.92</v>
      </c>
      <c r="DJ6" s="36">
        <f t="shared" si="12"/>
        <v>58.98</v>
      </c>
      <c r="DK6" s="36">
        <f t="shared" si="12"/>
        <v>60.01</v>
      </c>
      <c r="DL6" s="36">
        <f t="shared" si="12"/>
        <v>61.54</v>
      </c>
      <c r="DM6" s="36">
        <f t="shared" si="12"/>
        <v>47.44</v>
      </c>
      <c r="DN6" s="36">
        <f t="shared" si="12"/>
        <v>52.4</v>
      </c>
      <c r="DO6" s="36">
        <f t="shared" si="12"/>
        <v>51.89</v>
      </c>
      <c r="DP6" s="36">
        <f t="shared" si="12"/>
        <v>54.09</v>
      </c>
      <c r="DQ6" s="36">
        <f t="shared" si="12"/>
        <v>52.73</v>
      </c>
      <c r="DR6" s="35" t="str">
        <f>IF(DR7="","",IF(DR7="-","【-】","【"&amp;SUBSTITUTE(TEXT(DR7,"#,##0.00"),"-","△")&amp;"】"))</f>
        <v>【49.59】</v>
      </c>
      <c r="DS6" s="36">
        <f>IF(DS7="",NA(),DS7)</f>
        <v>49.83</v>
      </c>
      <c r="DT6" s="36">
        <f t="shared" ref="DT6:EB6" si="13">IF(DT7="",NA(),DT7)</f>
        <v>53.39</v>
      </c>
      <c r="DU6" s="36">
        <f t="shared" si="13"/>
        <v>53.39</v>
      </c>
      <c r="DV6" s="36">
        <f t="shared" si="13"/>
        <v>52.34</v>
      </c>
      <c r="DW6" s="36">
        <f t="shared" si="13"/>
        <v>52.34</v>
      </c>
      <c r="DX6" s="36">
        <f t="shared" si="13"/>
        <v>11.16</v>
      </c>
      <c r="DY6" s="36">
        <f t="shared" si="13"/>
        <v>14.01</v>
      </c>
      <c r="DZ6" s="36">
        <f t="shared" si="13"/>
        <v>14.74</v>
      </c>
      <c r="EA6" s="36">
        <f t="shared" si="13"/>
        <v>18.68</v>
      </c>
      <c r="EB6" s="36">
        <f t="shared" si="13"/>
        <v>19.91</v>
      </c>
      <c r="EC6" s="35" t="str">
        <f>IF(EC7="","",IF(EC7="-","【-】","【"&amp;SUBSTITUTE(TEXT(EC7,"#,##0.00"),"-","△")&amp;"】"))</f>
        <v>【19.44】</v>
      </c>
      <c r="ED6" s="36">
        <f>IF(ED7="",NA(),ED7)</f>
        <v>1.75</v>
      </c>
      <c r="EE6" s="35">
        <f t="shared" ref="EE6:EM6" si="14">IF(EE7="",NA(),EE7)</f>
        <v>0</v>
      </c>
      <c r="EF6" s="35">
        <f t="shared" si="14"/>
        <v>0</v>
      </c>
      <c r="EG6" s="36">
        <f t="shared" si="14"/>
        <v>1.42</v>
      </c>
      <c r="EH6" s="35">
        <f t="shared" si="14"/>
        <v>0</v>
      </c>
      <c r="EI6" s="36">
        <f t="shared" si="14"/>
        <v>0.65</v>
      </c>
      <c r="EJ6" s="36">
        <f t="shared" si="14"/>
        <v>0.41</v>
      </c>
      <c r="EK6" s="36">
        <f t="shared" si="14"/>
        <v>0.4</v>
      </c>
      <c r="EL6" s="36">
        <f t="shared" si="14"/>
        <v>0.32</v>
      </c>
      <c r="EM6" s="36">
        <f t="shared" si="14"/>
        <v>0.81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303046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74.56</v>
      </c>
      <c r="P7" s="39">
        <v>54.16</v>
      </c>
      <c r="Q7" s="39">
        <v>3278</v>
      </c>
      <c r="R7" s="39">
        <v>8702</v>
      </c>
      <c r="S7" s="39">
        <v>128.34</v>
      </c>
      <c r="T7" s="39">
        <v>67.8</v>
      </c>
      <c r="U7" s="39">
        <v>4679</v>
      </c>
      <c r="V7" s="39">
        <v>14.02</v>
      </c>
      <c r="W7" s="39">
        <v>333.74</v>
      </c>
      <c r="X7" s="39">
        <v>108.5</v>
      </c>
      <c r="Y7" s="39">
        <v>117.38</v>
      </c>
      <c r="Z7" s="39">
        <v>102.45</v>
      </c>
      <c r="AA7" s="39">
        <v>104.93</v>
      </c>
      <c r="AB7" s="39">
        <v>109.64</v>
      </c>
      <c r="AC7" s="39">
        <v>106.62</v>
      </c>
      <c r="AD7" s="39">
        <v>114.74</v>
      </c>
      <c r="AE7" s="39">
        <v>104.85</v>
      </c>
      <c r="AF7" s="39">
        <v>107.64</v>
      </c>
      <c r="AG7" s="39">
        <v>108.22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12.59</v>
      </c>
      <c r="AO7" s="39">
        <v>27.19</v>
      </c>
      <c r="AP7" s="39">
        <v>27.52</v>
      </c>
      <c r="AQ7" s="39">
        <v>30.84</v>
      </c>
      <c r="AR7" s="39">
        <v>25.29</v>
      </c>
      <c r="AS7" s="39">
        <v>1.08</v>
      </c>
      <c r="AT7" s="39">
        <v>1138.72</v>
      </c>
      <c r="AU7" s="39">
        <v>1108.1600000000001</v>
      </c>
      <c r="AV7" s="39">
        <v>1319.74</v>
      </c>
      <c r="AW7" s="39">
        <v>1220.8499999999999</v>
      </c>
      <c r="AX7" s="39">
        <v>1059.24</v>
      </c>
      <c r="AY7" s="39">
        <v>416.14</v>
      </c>
      <c r="AZ7" s="39">
        <v>477.44</v>
      </c>
      <c r="BA7" s="39">
        <v>445.85</v>
      </c>
      <c r="BB7" s="39">
        <v>450.54</v>
      </c>
      <c r="BC7" s="39">
        <v>348.88</v>
      </c>
      <c r="BD7" s="39">
        <v>264.97000000000003</v>
      </c>
      <c r="BE7" s="39">
        <v>243.85</v>
      </c>
      <c r="BF7" s="39">
        <v>229.01</v>
      </c>
      <c r="BG7" s="39">
        <v>217.7</v>
      </c>
      <c r="BH7" s="39">
        <v>202.45</v>
      </c>
      <c r="BI7" s="39">
        <v>190.03</v>
      </c>
      <c r="BJ7" s="39">
        <v>487.22</v>
      </c>
      <c r="BK7" s="39">
        <v>485.75</v>
      </c>
      <c r="BL7" s="39">
        <v>516.34</v>
      </c>
      <c r="BM7" s="39">
        <v>496.56</v>
      </c>
      <c r="BN7" s="39">
        <v>540.38</v>
      </c>
      <c r="BO7" s="39">
        <v>266.61</v>
      </c>
      <c r="BP7" s="39">
        <v>106.26</v>
      </c>
      <c r="BQ7" s="39">
        <v>116.25</v>
      </c>
      <c r="BR7" s="39">
        <v>101.28</v>
      </c>
      <c r="BS7" s="39">
        <v>103.87</v>
      </c>
      <c r="BT7" s="39">
        <v>107.76</v>
      </c>
      <c r="BU7" s="39">
        <v>92.76</v>
      </c>
      <c r="BV7" s="39">
        <v>83.59</v>
      </c>
      <c r="BW7" s="39">
        <v>83.27</v>
      </c>
      <c r="BX7" s="39">
        <v>84.9</v>
      </c>
      <c r="BY7" s="39">
        <v>83.22</v>
      </c>
      <c r="BZ7" s="39">
        <v>103.24</v>
      </c>
      <c r="CA7" s="39">
        <v>156.65</v>
      </c>
      <c r="CB7" s="39">
        <v>143.4</v>
      </c>
      <c r="CC7" s="39">
        <v>164.8</v>
      </c>
      <c r="CD7" s="39">
        <v>161.05000000000001</v>
      </c>
      <c r="CE7" s="39">
        <v>155.59</v>
      </c>
      <c r="CF7" s="39">
        <v>208.67</v>
      </c>
      <c r="CG7" s="39">
        <v>230.22</v>
      </c>
      <c r="CH7" s="39">
        <v>228.81</v>
      </c>
      <c r="CI7" s="39">
        <v>231.9</v>
      </c>
      <c r="CJ7" s="39">
        <v>234.17</v>
      </c>
      <c r="CK7" s="39">
        <v>168.38</v>
      </c>
      <c r="CL7" s="39">
        <v>59.69</v>
      </c>
      <c r="CM7" s="39">
        <v>59.88</v>
      </c>
      <c r="CN7" s="39">
        <v>58.85</v>
      </c>
      <c r="CO7" s="39">
        <v>58.7</v>
      </c>
      <c r="CP7" s="39">
        <v>57.32</v>
      </c>
      <c r="CQ7" s="39">
        <v>49.08</v>
      </c>
      <c r="CR7" s="39">
        <v>41.09</v>
      </c>
      <c r="CS7" s="39">
        <v>38.979999999999997</v>
      </c>
      <c r="CT7" s="39">
        <v>39.61</v>
      </c>
      <c r="CU7" s="39">
        <v>41.06</v>
      </c>
      <c r="CV7" s="39">
        <v>60</v>
      </c>
      <c r="CW7" s="39">
        <v>93.1</v>
      </c>
      <c r="CX7" s="39">
        <v>92.8</v>
      </c>
      <c r="CY7" s="39">
        <v>92.5</v>
      </c>
      <c r="CZ7" s="39">
        <v>92.12</v>
      </c>
      <c r="DA7" s="39">
        <v>91.8</v>
      </c>
      <c r="DB7" s="39">
        <v>79.3</v>
      </c>
      <c r="DC7" s="39">
        <v>75.91</v>
      </c>
      <c r="DD7" s="39">
        <v>75.010000000000005</v>
      </c>
      <c r="DE7" s="39">
        <v>72.959999999999994</v>
      </c>
      <c r="DF7" s="39">
        <v>72.42</v>
      </c>
      <c r="DG7" s="39">
        <v>89.8</v>
      </c>
      <c r="DH7" s="39">
        <v>54.84</v>
      </c>
      <c r="DI7" s="39">
        <v>56.92</v>
      </c>
      <c r="DJ7" s="39">
        <v>58.98</v>
      </c>
      <c r="DK7" s="39">
        <v>60.01</v>
      </c>
      <c r="DL7" s="39">
        <v>61.54</v>
      </c>
      <c r="DM7" s="39">
        <v>47.44</v>
      </c>
      <c r="DN7" s="39">
        <v>52.4</v>
      </c>
      <c r="DO7" s="39">
        <v>51.89</v>
      </c>
      <c r="DP7" s="39">
        <v>54.09</v>
      </c>
      <c r="DQ7" s="39">
        <v>52.73</v>
      </c>
      <c r="DR7" s="39">
        <v>49.59</v>
      </c>
      <c r="DS7" s="39">
        <v>49.83</v>
      </c>
      <c r="DT7" s="39">
        <v>53.39</v>
      </c>
      <c r="DU7" s="39">
        <v>53.39</v>
      </c>
      <c r="DV7" s="39">
        <v>52.34</v>
      </c>
      <c r="DW7" s="39">
        <v>52.34</v>
      </c>
      <c r="DX7" s="39">
        <v>11.16</v>
      </c>
      <c r="DY7" s="39">
        <v>14.01</v>
      </c>
      <c r="DZ7" s="39">
        <v>14.74</v>
      </c>
      <c r="EA7" s="39">
        <v>18.68</v>
      </c>
      <c r="EB7" s="39">
        <v>19.91</v>
      </c>
      <c r="EC7" s="39">
        <v>19.440000000000001</v>
      </c>
      <c r="ED7" s="39">
        <v>1.75</v>
      </c>
      <c r="EE7" s="39">
        <v>0</v>
      </c>
      <c r="EF7" s="39">
        <v>0</v>
      </c>
      <c r="EG7" s="39">
        <v>1.42</v>
      </c>
      <c r="EH7" s="39">
        <v>0</v>
      </c>
      <c r="EI7" s="39">
        <v>0.65</v>
      </c>
      <c r="EJ7" s="39">
        <v>0.41</v>
      </c>
      <c r="EK7" s="39">
        <v>0.4</v>
      </c>
      <c r="EL7" s="39">
        <v>0.32</v>
      </c>
      <c r="EM7" s="39">
        <v>0.81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107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2021-02-03T09:40:14Z</cp:lastPrinted>
  <dcterms:created xsi:type="dcterms:W3CDTF">2020-12-04T02:12:39Z</dcterms:created>
  <dcterms:modified xsi:type="dcterms:W3CDTF">2021-02-03T10:10:44Z</dcterms:modified>
  <cp:category/>
</cp:coreProperties>
</file>