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Y:\水道課\水道課\出口\★報告物\20【通知文等】経営比較分析表の分析等について（依頼）\10紀美野町\"/>
    </mc:Choice>
  </mc:AlternateContent>
  <xr:revisionPtr revIDLastSave="0" documentId="13_ncr:1_{7D0EC416-AAE2-4398-922D-DA085DAFE3C7}" xr6:coauthVersionLast="43" xr6:coauthVersionMax="43" xr10:uidLastSave="{00000000-0000-0000-0000-000000000000}"/>
  <workbookProtection workbookAlgorithmName="SHA-512" workbookHashValue="xmbv/zXfsmyNKHaCGosdFVeUDMoUY6fFrW7KvEXJmttqvBzh0y2U3HltG09bKTzrk8MeoagbJQfmKPTK75j1dg==" workbookSaltValue="rEtUQ5MsicKMp7IlnEEVmw==" workbookSpinCount="100000" lockStructure="1"/>
  <bookViews>
    <workbookView xWindow="-19320" yWindow="-120" windowWidth="19440" windowHeight="1500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AT8" i="4"/>
  <c r="AL8" i="4"/>
  <c r="AD8" i="4"/>
  <c r="P8" i="4"/>
  <c r="I8" i="4"/>
  <c r="B8"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<sst xmlns="http://schemas.openxmlformats.org/spreadsheetml/2006/main" count="233" uniqueCount="119">
  <si>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</si>
  <si>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</si>
  <si>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</si>
  <si>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</si>
  <si>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</si>
  <si>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</si>
  <si>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</si>
  <si>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</si>
  <si>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</si>
  <si>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</si>
  <si>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</si>
  <si>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</si>
  <si>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</si>
  <si>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</si>
  <si>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</si>
  <si>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</si>
  <si>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</si>
  <si>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</si>
  <si>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</si>
  <si>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</si>
  <si>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</si>
  <si>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</si>
  <si>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</si>
  <si>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</si>
  <si>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</si>
  <si>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</si>
  <si>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</si>
  <si>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</si>
  <si>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</si>
  <si>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</si>
  <si>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</si>
  <si>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</si>
  <si>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</si>
  <si>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</si>
  <si>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</si>
  <si>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</si>
  <si>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</si>
  <si>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</si>
  <si>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</si>
  <si>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</si>
  <si>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</si>
  <si>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</si>
  <si>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</si>
  <si>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</si>
  <si>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</si>
  <si>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</si>
  <si>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</si>
  <si>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</si>
  <si>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</si>
  <si>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</si>
  <si>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</si>
  <si>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</si>
  <si>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</si>
  <si>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</si>
  <si>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</si>
  <si>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</si>
  <si>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</si>
  <si>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</si>
  <si>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</si>
  <si>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</si>
  <si>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</si>
  <si>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</si>
  <si>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</si>
  <si>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</si>
  <si>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</si>
  <si>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</si>
  <si>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</si>
  <si>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</si>
  <si>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</si>
  <si>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</si>
  <si>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</si>
  <si>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</si>
  <si>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</si>
  <si>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</si>
  <si>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</si>
  <si>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</si>
  <si>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</si>
  <si>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</si>
  <si>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</si>
  <si>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</si>
  <si>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</si>
  <si>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</si>
  <si>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</si>
  <si>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</si>
  <si>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</si>
  <si>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</si>
  <si>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</si>
  <si>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</si>
  <si>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</si>
  <si>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</si>
  <si>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</si>
  <si>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</si>
  <si>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</si>
  <si>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</si>
  <si>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</si>
  <si>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</si>
  <si>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</si>
  <si>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</si>
  <si>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</si>
  <si>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</si>
  <si>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</si>
  <si>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</si>
  <si>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</si>
  <si>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</si>
  <si>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</si>
  <si>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</si>
  <si>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</si>
  <si>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</si>
  <si>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</si>
  <si>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</si>
  <si>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</si>
  <si>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</si>
  <si>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</si>
  <si>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</si>
  <si>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</si>
  <si>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</si>
  <si>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管路更新率に関して、現状は国道の道路改良工事に併せて配水管の布設替工事を行っている状況である。今後計画を立てて、老朽管の更新を検討していく。</t>
    <rPh sb="47" eb="49">
      <t>コンゴ</t>
    </rPh>
    <rPh sb="49" eb="51">
      <t>ケイカク</t>
    </rPh>
    <rPh sb="52" eb="53">
      <t>タ</t>
    </rPh>
    <rPh sb="56" eb="58">
      <t>ロウキュウ</t>
    </rPh>
    <rPh sb="58" eb="59">
      <t>カン</t>
    </rPh>
    <rPh sb="60" eb="62">
      <t>コウシン</t>
    </rPh>
    <rPh sb="63" eb="65">
      <t>ケントウ</t>
    </rPh>
    <phoneticPr fontId="4"/>
  </si>
  <si>
    <t>[収益的収支比率]
・前年度と比較すると3.99ポイント改善が見られるが、これは企業債償還額が減少したためである。依然として厳しい状況であり、今後は給水収益の減少と管路更新事業等による企業債償還額増加が見込まれるので、一般会計からの繰入に依存しつつも給水収益の確保と費用の抑制に努めていく。
[企業債残高対給水収益比率]
・企業債償還が進み、減少傾向にあるが、一方で施設等の老朽化が進んでいっている状況であるので、今後は計画的な更新を検討していく。
[料金回収率]
・前年度と比較すると5.25ポイント増加している。これは、料金収入の減少が小さくなり、また、企業債償還額の減少により費用も減少したからである。
[給水原価]
・前年度と比較して減少したが、類似団体と比較すると上回っている。今後は有収水量の向上に努めていく。
[施設利用率]
前年度と比較すると、0.66ポイント減少している。これは給水人口減少等による配水量の減少によるものと思われる。今後も更なる人口減少と高齢化により、利用率の減少が見込まれる。
[有収率]
・現状類似団体の平均を8.27ポイント下回っている。今後は老朽管の更新や業者委託等による漏水調査を行いながら、より一層有収率の向上に努めていく。</t>
    <rPh sb="133" eb="135">
      <t>ヒヨウ</t>
    </rPh>
    <rPh sb="136" eb="138">
      <t>ヨクセイ</t>
    </rPh>
    <rPh sb="162" eb="165">
      <t>キギョウサイ</t>
    </rPh>
    <rPh sb="165" eb="167">
      <t>ショウカン</t>
    </rPh>
    <rPh sb="168" eb="169">
      <t>スス</t>
    </rPh>
    <rPh sb="180" eb="182">
      <t>イッポウ</t>
    </rPh>
    <rPh sb="183" eb="185">
      <t>シセツ</t>
    </rPh>
    <rPh sb="185" eb="186">
      <t>ナド</t>
    </rPh>
    <rPh sb="187" eb="190">
      <t>ロウキュウカ</t>
    </rPh>
    <rPh sb="191" eb="192">
      <t>スス</t>
    </rPh>
    <rPh sb="199" eb="201">
      <t>ジョウキョウ</t>
    </rPh>
    <rPh sb="207" eb="209">
      <t>コンゴ</t>
    </rPh>
    <rPh sb="210" eb="213">
      <t>ケイカクテキ</t>
    </rPh>
    <rPh sb="214" eb="216">
      <t>コウシン</t>
    </rPh>
    <rPh sb="217" eb="219">
      <t>ケントウ</t>
    </rPh>
    <rPh sb="251" eb="253">
      <t>ゾウカ</t>
    </rPh>
    <rPh sb="262" eb="264">
      <t>リョウキン</t>
    </rPh>
    <rPh sb="264" eb="266">
      <t>シュウニュウ</t>
    </rPh>
    <rPh sb="267" eb="269">
      <t>ゲンショウ</t>
    </rPh>
    <rPh sb="270" eb="271">
      <t>チイ</t>
    </rPh>
    <rPh sb="279" eb="282">
      <t>キギョウサイ</t>
    </rPh>
    <rPh sb="282" eb="285">
      <t>ショウカンガク</t>
    </rPh>
    <rPh sb="286" eb="288">
      <t>ゲンショウ</t>
    </rPh>
    <rPh sb="291" eb="293">
      <t>ヒヨウ</t>
    </rPh>
    <rPh sb="294" eb="296">
      <t>ゲンショウ</t>
    </rPh>
    <rPh sb="317" eb="319">
      <t>ヒカク</t>
    </rPh>
    <rPh sb="321" eb="323">
      <t>ゲンショウ</t>
    </rPh>
    <rPh sb="327" eb="329">
      <t>ルイジ</t>
    </rPh>
    <rPh sb="329" eb="331">
      <t>ダンタイ</t>
    </rPh>
    <rPh sb="332" eb="334">
      <t>ヒカク</t>
    </rPh>
    <rPh sb="337" eb="339">
      <t>ウワマワ</t>
    </rPh>
    <rPh sb="344" eb="346">
      <t>コンゴ</t>
    </rPh>
    <rPh sb="347" eb="348">
      <t>ユウ</t>
    </rPh>
    <rPh sb="349" eb="351">
      <t>スイリョウ</t>
    </rPh>
    <rPh sb="352" eb="354">
      <t>コウジョウ</t>
    </rPh>
    <rPh sb="355" eb="356">
      <t>ツト</t>
    </rPh>
    <rPh sb="398" eb="400">
      <t>キュウスイ</t>
    </rPh>
    <rPh sb="400" eb="402">
      <t>ジンコウ</t>
    </rPh>
    <rPh sb="499" eb="501">
      <t>ギョウシャ</t>
    </rPh>
    <rPh sb="501" eb="503">
      <t>イタク</t>
    </rPh>
    <rPh sb="503" eb="504">
      <t>ナド</t>
    </rPh>
    <rPh sb="512" eb="513">
      <t>オコナ</t>
    </rPh>
    <phoneticPr fontId="4"/>
  </si>
  <si>
    <t>　給水人口や水需要の減少に伴い、今後も給水収益が減少していくものと思われるので給水収益の確保と有収率の改善等を図っていく。
　また、策定済の水道ビジョンおよび経営戦略を基に、料金改定を含めた収入の見直し等、長期的な運営計画を更に検討していく。
　今後は、耐用年数や重要度を鑑み、管路等施設の更新および耐震化計画を進めていく。</t>
    <rPh sb="92" eb="9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</si>
</sst>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3C58-4091-8D21-949C053C117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3C58-4091-8D21-949C053C117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67.290000000000006</c:v>
                </c:pt>
                <c:pt idx="1">
                  <c:v>63.97</c:v>
                </c:pt>
                <c:pt idx="2">
                  <c:v>65.819999999999993</c:v>
                </c:pt>
                <c:pt idx="3">
                  <c:v>63.49</c:v>
                </c:pt>
                <c:pt idx="4">
                  <c:v>62.83</c:v>
                </c:pt>
              </c:numCache>
            </c:numRef>
          </c:val>
          <c:extLst>
            <c:ext xmlns:c16="http://schemas.microsoft.com/office/drawing/2014/chart" uri="{C3380CC4-5D6E-409C-BE32-E72D297353CC}">
              <c16:uniqueId val="{00000000-BA77-4F79-BEE7-B4F2BEF3B40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BA77-4F79-BEE7-B4F2BEF3B40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67.05</c:v>
                </c:pt>
                <c:pt idx="1">
                  <c:v>69.849999999999994</c:v>
                </c:pt>
                <c:pt idx="2">
                  <c:v>67.37</c:v>
                </c:pt>
                <c:pt idx="3">
                  <c:v>64.959999999999994</c:v>
                </c:pt>
                <c:pt idx="4">
                  <c:v>64.510000000000005</c:v>
                </c:pt>
              </c:numCache>
            </c:numRef>
          </c:val>
          <c:extLst>
            <c:ext xmlns:c16="http://schemas.microsoft.com/office/drawing/2014/chart" uri="{C3380CC4-5D6E-409C-BE32-E72D297353CC}">
              <c16:uniqueId val="{00000000-CE06-4FBA-B294-46CB9F53005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CE06-4FBA-B294-46CB9F53005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74.489999999999995</c:v>
                </c:pt>
                <c:pt idx="1">
                  <c:v>78.260000000000005</c:v>
                </c:pt>
                <c:pt idx="2">
                  <c:v>79.790000000000006</c:v>
                </c:pt>
                <c:pt idx="3">
                  <c:v>82.89</c:v>
                </c:pt>
                <c:pt idx="4">
                  <c:v>86.88</c:v>
                </c:pt>
              </c:numCache>
            </c:numRef>
          </c:val>
          <c:extLst>
            <c:ext xmlns:c16="http://schemas.microsoft.com/office/drawing/2014/chart" uri="{C3380CC4-5D6E-409C-BE32-E72D297353CC}">
              <c16:uniqueId val="{00000000-5496-497A-A1D6-3CB484AE041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496-497A-A1D6-3CB484AE041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7B-4A33-8592-223A7CDA12A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7B-4A33-8592-223A7CDA12A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F-4979-A8CF-D728E5A897E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F-4979-A8CF-D728E5A897E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3C-4BDF-9B5C-A0A1E95F066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3C-4BDF-9B5C-A0A1E95F066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65-4F4D-AFB7-CD4EFD64E7E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5-4F4D-AFB7-CD4EFD64E7E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732.78</c:v>
                </c:pt>
                <c:pt idx="1">
                  <c:v>660.03</c:v>
                </c:pt>
                <c:pt idx="2">
                  <c:v>591.41999999999996</c:v>
                </c:pt>
                <c:pt idx="3">
                  <c:v>546.38</c:v>
                </c:pt>
                <c:pt idx="4">
                  <c:v>502.04</c:v>
                </c:pt>
              </c:numCache>
            </c:numRef>
          </c:val>
          <c:extLst>
            <c:ext xmlns:c16="http://schemas.microsoft.com/office/drawing/2014/chart" uri="{C3380CC4-5D6E-409C-BE32-E72D297353CC}">
              <c16:uniqueId val="{00000000-C0E8-4391-851E-623F3A7CC7F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C0E8-4391-851E-623F3A7CC7F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46.37</c:v>
                </c:pt>
                <c:pt idx="1">
                  <c:v>50.85</c:v>
                </c:pt>
                <c:pt idx="2">
                  <c:v>53.21</c:v>
                </c:pt>
                <c:pt idx="3">
                  <c:v>46.26</c:v>
                </c:pt>
                <c:pt idx="4">
                  <c:v>51.51</c:v>
                </c:pt>
              </c:numCache>
            </c:numRef>
          </c:val>
          <c:extLst>
            <c:ext xmlns:c16="http://schemas.microsoft.com/office/drawing/2014/chart" uri="{C3380CC4-5D6E-409C-BE32-E72D297353CC}">
              <c16:uniqueId val="{00000000-E775-4293-A480-7FF8EB32763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775-4293-A480-7FF8EB32763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416.33</c:v>
                </c:pt>
                <c:pt idx="1">
                  <c:v>378.69</c:v>
                </c:pt>
                <c:pt idx="2">
                  <c:v>359.52</c:v>
                </c:pt>
                <c:pt idx="3">
                  <c:v>425.25</c:v>
                </c:pt>
                <c:pt idx="4">
                  <c:v>383.09</c:v>
                </c:pt>
              </c:numCache>
            </c:numRef>
          </c:val>
          <c:extLst>
            <c:ext xmlns:c16="http://schemas.microsoft.com/office/drawing/2014/chart" uri="{C3380CC4-5D6E-409C-BE32-E72D297353CC}">
              <c16:uniqueId val="{00000000-CB76-4DB4-BC94-1EC82B595DE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CB76-4DB4-BC94-1EC82B595DE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紀美野町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8702</v>
      </c>
      <c r="AM8" s="51"/>
      <c r="AN8" s="51"/>
      <c r="AO8" s="51"/>
      <c r="AP8" s="51"/>
      <c r="AQ8" s="51"/>
      <c r="AR8" s="51"/>
      <c r="AS8" s="51"/>
      <c r="AT8" s="47">
        <f>データ!$S$6</f>
        <v>128.34</v>
      </c>
      <c r="AU8" s="47"/>
      <c r="AV8" s="47"/>
      <c r="AW8" s="47"/>
      <c r="AX8" s="47"/>
      <c r="AY8" s="47"/>
      <c r="AZ8" s="47"/>
      <c r="BA8" s="47"/>
      <c r="BB8" s="47">
        <f>データ!$T$6</f>
        <v>67.8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43.09</v>
      </c>
      <c r="Q10" s="47"/>
      <c r="R10" s="47"/>
      <c r="S10" s="47"/>
      <c r="T10" s="47"/>
      <c r="U10" s="47"/>
      <c r="V10" s="47"/>
      <c r="W10" s="51">
        <f>データ!$Q$6</f>
        <v>3278</v>
      </c>
      <c r="X10" s="51"/>
      <c r="Y10" s="51"/>
      <c r="Z10" s="51"/>
      <c r="AA10" s="51"/>
      <c r="AB10" s="51"/>
      <c r="AC10" s="51"/>
      <c r="AD10" s="2"/>
      <c r="AE10" s="2"/>
      <c r="AF10" s="2"/>
      <c r="AG10" s="2"/>
      <c r="AH10" s="2"/>
      <c r="AI10" s="2"/>
      <c r="AJ10" s="2"/>
      <c r="AK10" s="2"/>
      <c r="AL10" s="51">
        <f>データ!$U$6</f>
        <v>3723</v>
      </c>
      <c r="AM10" s="51"/>
      <c r="AN10" s="51"/>
      <c r="AO10" s="51"/>
      <c r="AP10" s="51"/>
      <c r="AQ10" s="51"/>
      <c r="AR10" s="51"/>
      <c r="AS10" s="51"/>
      <c r="AT10" s="47">
        <f>データ!$V$6</f>
        <v>21.32</v>
      </c>
      <c r="AU10" s="47"/>
      <c r="AV10" s="47"/>
      <c r="AW10" s="47"/>
      <c r="AX10" s="47"/>
      <c r="AY10" s="47"/>
      <c r="AZ10" s="47"/>
      <c r="BA10" s="47"/>
      <c r="BB10" s="47">
        <f>データ!$W$6</f>
        <v>174.62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3SgYK1m/ilZssTPxRzPD6ClX5R3PluBdt8g1On49h4E4VVnhEB58nGSj/99yxfg9pGw5hGvvdRXD0CkII01UBw==" saltValue="uFBY6U8Z+w84Yzj8FRkkt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303046</v>
      </c>
      <c r="D6" s="34">
        <f t="shared" si="3"/>
        <v>47</v>
      </c>
      <c r="E6" s="34">
        <f t="shared" si="3"/>
        <v>1</v>
      </c>
      <c r="F6" s="34">
        <f t="shared" si="3"/>
        <v>0</v>
      </c>
      <c r="G6" s="34">
        <f t="shared" si="3"/>
        <v>0</v>
      </c>
      <c r="H6" s="34" t="str">
        <f t="shared" si="3"/>
        <v>和歌山県　紀美野町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43.09</v>
      </c>
      <c r="Q6" s="35">
        <f t="shared" si="3"/>
        <v>3278</v>
      </c>
      <c r="R6" s="35">
        <f t="shared" si="3"/>
        <v>8702</v>
      </c>
      <c r="S6" s="35">
        <f t="shared" si="3"/>
        <v>128.34</v>
      </c>
      <c r="T6" s="35">
        <f t="shared" si="3"/>
        <v>67.8</v>
      </c>
      <c r="U6" s="35">
        <f t="shared" si="3"/>
        <v>3723</v>
      </c>
      <c r="V6" s="35">
        <f t="shared" si="3"/>
        <v>21.32</v>
      </c>
      <c r="W6" s="35">
        <f t="shared" si="3"/>
        <v>174.62</v>
      </c>
      <c r="X6" s="36">
        <f>IF(X7="",NA(),X7)</f>
        <v>74.489999999999995</v>
      </c>
      <c r="Y6" s="36">
        <f t="shared" ref="Y6:AG6" si="4">IF(Y7="",NA(),Y7)</f>
        <v>78.260000000000005</v>
      </c>
      <c r="Z6" s="36">
        <f t="shared" si="4"/>
        <v>79.790000000000006</v>
      </c>
      <c r="AA6" s="36">
        <f t="shared" si="4"/>
        <v>82.89</v>
      </c>
      <c r="AB6" s="36">
        <f t="shared" si="4"/>
        <v>86.88</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732.78</v>
      </c>
      <c r="BF6" s="36">
        <f t="shared" ref="BF6:BN6" si="7">IF(BF7="",NA(),BF7)</f>
        <v>660.03</v>
      </c>
      <c r="BG6" s="36">
        <f t="shared" si="7"/>
        <v>591.41999999999996</v>
      </c>
      <c r="BH6" s="36">
        <f t="shared" si="7"/>
        <v>546.38</v>
      </c>
      <c r="BI6" s="36">
        <f t="shared" si="7"/>
        <v>502.04</v>
      </c>
      <c r="BJ6" s="36">
        <f t="shared" si="7"/>
        <v>1134.67</v>
      </c>
      <c r="BK6" s="36">
        <f t="shared" si="7"/>
        <v>1144.79</v>
      </c>
      <c r="BL6" s="36">
        <f t="shared" si="7"/>
        <v>1061.58</v>
      </c>
      <c r="BM6" s="36">
        <f t="shared" si="7"/>
        <v>1007.7</v>
      </c>
      <c r="BN6" s="36">
        <f t="shared" si="7"/>
        <v>1018.52</v>
      </c>
      <c r="BO6" s="35" t="str">
        <f>IF(BO7="","",IF(BO7="-","【-】","【"&amp;SUBSTITUTE(TEXT(BO7,"#,##0.00"),"-","△")&amp;"】"))</f>
        <v>【1,084.05】</v>
      </c>
      <c r="BP6" s="36">
        <f>IF(BP7="",NA(),BP7)</f>
        <v>46.37</v>
      </c>
      <c r="BQ6" s="36">
        <f t="shared" ref="BQ6:BY6" si="8">IF(BQ7="",NA(),BQ7)</f>
        <v>50.85</v>
      </c>
      <c r="BR6" s="36">
        <f t="shared" si="8"/>
        <v>53.21</v>
      </c>
      <c r="BS6" s="36">
        <f t="shared" si="8"/>
        <v>46.26</v>
      </c>
      <c r="BT6" s="36">
        <f t="shared" si="8"/>
        <v>51.51</v>
      </c>
      <c r="BU6" s="36">
        <f t="shared" si="8"/>
        <v>40.6</v>
      </c>
      <c r="BV6" s="36">
        <f t="shared" si="8"/>
        <v>56.04</v>
      </c>
      <c r="BW6" s="36">
        <f t="shared" si="8"/>
        <v>58.52</v>
      </c>
      <c r="BX6" s="36">
        <f t="shared" si="8"/>
        <v>59.22</v>
      </c>
      <c r="BY6" s="36">
        <f t="shared" si="8"/>
        <v>58.79</v>
      </c>
      <c r="BZ6" s="35" t="str">
        <f>IF(BZ7="","",IF(BZ7="-","【-】","【"&amp;SUBSTITUTE(TEXT(BZ7,"#,##0.00"),"-","△")&amp;"】"))</f>
        <v>【53.46】</v>
      </c>
      <c r="CA6" s="36">
        <f>IF(CA7="",NA(),CA7)</f>
        <v>416.33</v>
      </c>
      <c r="CB6" s="36">
        <f t="shared" ref="CB6:CJ6" si="9">IF(CB7="",NA(),CB7)</f>
        <v>378.69</v>
      </c>
      <c r="CC6" s="36">
        <f t="shared" si="9"/>
        <v>359.52</v>
      </c>
      <c r="CD6" s="36">
        <f t="shared" si="9"/>
        <v>425.25</v>
      </c>
      <c r="CE6" s="36">
        <f t="shared" si="9"/>
        <v>383.09</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67.290000000000006</v>
      </c>
      <c r="CM6" s="36">
        <f t="shared" ref="CM6:CU6" si="10">IF(CM7="",NA(),CM7)</f>
        <v>63.97</v>
      </c>
      <c r="CN6" s="36">
        <f t="shared" si="10"/>
        <v>65.819999999999993</v>
      </c>
      <c r="CO6" s="36">
        <f t="shared" si="10"/>
        <v>63.49</v>
      </c>
      <c r="CP6" s="36">
        <f t="shared" si="10"/>
        <v>62.83</v>
      </c>
      <c r="CQ6" s="36">
        <f t="shared" si="10"/>
        <v>57.29</v>
      </c>
      <c r="CR6" s="36">
        <f t="shared" si="10"/>
        <v>55.9</v>
      </c>
      <c r="CS6" s="36">
        <f t="shared" si="10"/>
        <v>57.3</v>
      </c>
      <c r="CT6" s="36">
        <f t="shared" si="10"/>
        <v>56.76</v>
      </c>
      <c r="CU6" s="36">
        <f t="shared" si="10"/>
        <v>56.04</v>
      </c>
      <c r="CV6" s="35" t="str">
        <f>IF(CV7="","",IF(CV7="-","【-】","【"&amp;SUBSTITUTE(TEXT(CV7,"#,##0.00"),"-","△")&amp;"】"))</f>
        <v>【54.90】</v>
      </c>
      <c r="CW6" s="36">
        <f>IF(CW7="",NA(),CW7)</f>
        <v>67.05</v>
      </c>
      <c r="CX6" s="36">
        <f t="shared" ref="CX6:DF6" si="11">IF(CX7="",NA(),CX7)</f>
        <v>69.849999999999994</v>
      </c>
      <c r="CY6" s="36">
        <f t="shared" si="11"/>
        <v>67.37</v>
      </c>
      <c r="CZ6" s="36">
        <f t="shared" si="11"/>
        <v>64.959999999999994</v>
      </c>
      <c r="DA6" s="36">
        <f t="shared" si="11"/>
        <v>64.510000000000005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0.01</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303046</v>
      </c>
      <c r="D7" s="38">
        <v>47</v>
      </c>
      <c r="E7" s="38">
        <v>1</v>
      </c>
      <c r="F7" s="38">
        <v>0</v>
      </c>
      <c r="G7" s="38">
        <v>0</v>
      </c>
      <c r="H7" s="38" t="s">
        <v>97</v>
      </c>
      <c r="I7" s="38" t="s">
        <v>98</v>
      </c>
      <c r="J7" s="38" t="s">
        <v>99</v>
      </c>
      <c r="K7" s="38" t="s">
        <v>100</v>
      </c>
      <c r="L7" s="38" t="s">
        <v>101</v>
      </c>
      <c r="M7" s="38" t="s">
        <v>102</v>
      </c>
      <c r="N7" s="39" t="s">
        <v>103</v>
      </c>
      <c r="O7" s="39" t="s">
        <v>104</v>
      </c>
      <c r="P7" s="39">
        <v>43.09</v>
      </c>
      <c r="Q7" s="39">
        <v>3278</v>
      </c>
      <c r="R7" s="39">
        <v>8702</v>
      </c>
      <c r="S7" s="39">
        <v>128.34</v>
      </c>
      <c r="T7" s="39">
        <v>67.8</v>
      </c>
      <c r="U7" s="39">
        <v>3723</v>
      </c>
      <c r="V7" s="39">
        <v>21.32</v>
      </c>
      <c r="W7" s="39">
        <v>174.62</v>
      </c>
      <c r="X7" s="39">
        <v>74.489999999999995</v>
      </c>
      <c r="Y7" s="39">
        <v>78.260000000000005</v>
      </c>
      <c r="Z7" s="39">
        <v>79.790000000000006</v>
      </c>
      <c r="AA7" s="39">
        <v>82.89</v>
      </c>
      <c r="AB7" s="39">
        <v>86.88</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732.78</v>
      </c>
      <c r="BF7" s="39">
        <v>660.03</v>
      </c>
      <c r="BG7" s="39">
        <v>591.41999999999996</v>
      </c>
      <c r="BH7" s="39">
        <v>546.38</v>
      </c>
      <c r="BI7" s="39">
        <v>502.04</v>
      </c>
      <c r="BJ7" s="39">
        <v>1134.67</v>
      </c>
      <c r="BK7" s="39">
        <v>1144.79</v>
      </c>
      <c r="BL7" s="39">
        <v>1061.58</v>
      </c>
      <c r="BM7" s="39">
        <v>1007.7</v>
      </c>
      <c r="BN7" s="39">
        <v>1018.52</v>
      </c>
      <c r="BO7" s="39">
        <v>1084.05</v>
      </c>
      <c r="BP7" s="39">
        <v>46.37</v>
      </c>
      <c r="BQ7" s="39">
        <v>50.85</v>
      </c>
      <c r="BR7" s="39">
        <v>53.21</v>
      </c>
      <c r="BS7" s="39">
        <v>46.26</v>
      </c>
      <c r="BT7" s="39">
        <v>51.51</v>
      </c>
      <c r="BU7" s="39">
        <v>40.6</v>
      </c>
      <c r="BV7" s="39">
        <v>56.04</v>
      </c>
      <c r="BW7" s="39">
        <v>58.52</v>
      </c>
      <c r="BX7" s="39">
        <v>59.22</v>
      </c>
      <c r="BY7" s="39">
        <v>58.79</v>
      </c>
      <c r="BZ7" s="39">
        <v>53.46</v>
      </c>
      <c r="CA7" s="39">
        <v>416.33</v>
      </c>
      <c r="CB7" s="39">
        <v>378.69</v>
      </c>
      <c r="CC7" s="39">
        <v>359.52</v>
      </c>
      <c r="CD7" s="39">
        <v>425.25</v>
      </c>
      <c r="CE7" s="39">
        <v>383.09</v>
      </c>
      <c r="CF7" s="39">
        <v>440.03</v>
      </c>
      <c r="CG7" s="39">
        <v>304.35000000000002</v>
      </c>
      <c r="CH7" s="39">
        <v>296.3</v>
      </c>
      <c r="CI7" s="39">
        <v>292.89999999999998</v>
      </c>
      <c r="CJ7" s="39">
        <v>298.25</v>
      </c>
      <c r="CK7" s="39">
        <v>300.47000000000003</v>
      </c>
      <c r="CL7" s="39">
        <v>67.290000000000006</v>
      </c>
      <c r="CM7" s="39">
        <v>63.97</v>
      </c>
      <c r="CN7" s="39">
        <v>65.819999999999993</v>
      </c>
      <c r="CO7" s="39">
        <v>63.49</v>
      </c>
      <c r="CP7" s="39">
        <v>62.83</v>
      </c>
      <c r="CQ7" s="39">
        <v>57.29</v>
      </c>
      <c r="CR7" s="39">
        <v>55.9</v>
      </c>
      <c r="CS7" s="39">
        <v>57.3</v>
      </c>
      <c r="CT7" s="39">
        <v>56.76</v>
      </c>
      <c r="CU7" s="39">
        <v>56.04</v>
      </c>
      <c r="CV7" s="39">
        <v>54.9</v>
      </c>
      <c r="CW7" s="39">
        <v>67.05</v>
      </c>
      <c r="CX7" s="39">
        <v>69.849999999999994</v>
      </c>
      <c r="CY7" s="39">
        <v>67.37</v>
      </c>
      <c r="CZ7" s="39">
        <v>64.959999999999994</v>
      </c>
      <c r="DA7" s="39">
        <v>64.510000000000005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0.01</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出口 樹</cp:lastModifiedBy>
  <cp:lastPrinted>2021-02-03T08:57:12Z</cp:lastPrinted>
  <dcterms:created xsi:type="dcterms:W3CDTF">2020-12-04T02:21:27Z</dcterms:created>
  <dcterms:modified xsi:type="dcterms:W3CDTF">2021-02-03T08:57:13Z</dcterms:modified>
  <cp:category/>
</cp:coreProperties>
</file>