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shibao-k\Desktop\【通知文等】経営比較分析表の分析等について（依頼）\01 回答\"/>
    </mc:Choice>
  </mc:AlternateContent>
  <xr:revisionPtr revIDLastSave="0" documentId="13_ncr:1_{D821E7F2-D929-43F5-A52F-09CA8A5DC407}" xr6:coauthVersionLast="43" xr6:coauthVersionMax="47" xr10:uidLastSave="{00000000-0000-0000-0000-000000000000}"/>
  <workbookProtection workbookAlgorithmName="SHA-512" workbookHashValue="eCeqZ7RD55cADYfwpCEKo3whpb5wvok5sS782HgJSv38AtpNrvL+PZNSIhM8YqLVyHYsOVhX1JvG9TM8sPeAdQ==" workbookSaltValue="ac1rcbVCW1RfQVzvcyLluA==" workbookSpinCount="100000" lockStructure="1"/>
  <bookViews>
    <workbookView xWindow="-28920" yWindow="3795" windowWidth="29040" windowHeight="164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BB10" i="4"/>
  <c r="AL10" i="4"/>
  <c r="W10" i="4"/>
  <c r="P10" i="4"/>
  <c r="BB8" i="4"/>
  <c r="AT8" i="4"/>
  <c r="AD8" i="4"/>
  <c r="W8" i="4"/>
  <c r="P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<sst xmlns="http://schemas.openxmlformats.org/spreadsheetml/2006/main" count="233" uniqueCount="118">
  <si>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</si>
  <si>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</si>
  <si>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</si>
  <si>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</si>
  <si>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</si>
  <si>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</si>
  <si>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</si>
  <si>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</si>
  <si>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</si>
  <si>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</si>
  <si>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</si>
  <si>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</si>
  <si>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</si>
  <si>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</si>
  <si>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</si>
  <si>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</si>
  <si>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</si>
  <si>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</si>
  <si>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</si>
  <si>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</si>
  <si>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</si>
  <si>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</si>
  <si>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</si>
  <si>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</si>
  <si>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</si>
  <si>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</si>
  <si>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</si>
  <si>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</si>
  <si>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</si>
  <si>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</si>
  <si>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</si>
  <si>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</si>
  <si>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</si>
  <si>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</si>
  <si>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</si>
  <si>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</si>
  <si>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</si>
  <si>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</si>
  <si>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</si>
  <si>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</si>
  <si>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</si>
  <si>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</si>
  <si>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</si>
  <si>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</si>
  <si>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</si>
  <si>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</si>
  <si>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</si>
  <si>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</si>
  <si>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</si>
  <si>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</si>
  <si>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</si>
  <si>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</si>
  <si>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</si>
  <si>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</si>
  <si>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</si>
  <si>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</si>
  <si>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</si>
  <si>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</si>
  <si>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</si>
  <si>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</si>
  <si>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</si>
  <si>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</si>
  <si>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</si>
  <si>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</si>
  <si>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</si>
  <si>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</si>
  <si>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</si>
  <si>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</si>
  <si>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</si>
  <si>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</si>
  <si>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</si>
  <si>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</si>
  <si>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</si>
  <si>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</si>
  <si>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</si>
  <si>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</si>
  <si>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</si>
  <si>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</si>
  <si>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</si>
  <si>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</si>
  <si>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</si>
  <si>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</si>
  <si>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</si>
  <si>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</si>
  <si>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</si>
  <si>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</si>
  <si>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</si>
  <si>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</si>
  <si>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</si>
  <si>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</si>
  <si>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</si>
  <si>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</si>
  <si>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</si>
  <si>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</si>
  <si>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</si>
  <si>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</si>
  <si>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</si>
  <si>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</si>
  <si>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</si>
  <si>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</si>
  <si>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</si>
  <si>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</si>
  <si>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</si>
  <si>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</si>
  <si>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</si>
  <si>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</si>
  <si>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</si>
  <si>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</si>
  <si>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</si>
  <si>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</si>
  <si>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</si>
  <si>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</si>
  <si>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</si>
  <si>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</si>
  <si>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</si>
  <si>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管路更新率に関して、今年度は配水管布設替工事を行った。今後も計画を立てて老朽管の更新を進めながら、資金繰りについても検討していく。</t>
    <rPh sb="10" eb="13">
      <t>コンネンド</t>
    </rPh>
    <rPh sb="14" eb="20">
      <t>ハイスイカンフセツガ</t>
    </rPh>
    <rPh sb="20" eb="22">
      <t>コウジ</t>
    </rPh>
    <rPh sb="23" eb="24">
      <t>オコナ</t>
    </rPh>
    <rPh sb="27" eb="29">
      <t>コンゴ</t>
    </rPh>
    <rPh sb="43" eb="44">
      <t>スス</t>
    </rPh>
    <rPh sb="49" eb="51">
      <t>シキン</t>
    </rPh>
    <rPh sb="51" eb="52">
      <t>グ</t>
    </rPh>
    <rPh sb="58" eb="60">
      <t>ケントウ</t>
    </rPh>
    <phoneticPr fontId="4"/>
  </si>
  <si>
    <t>　今年度は、新型コロナウイルス感染症対応地方創生臨時交付金を活用し、基本料金の減免を行った。
今後は、給水人口や水需要の減少に伴い、給水収益が減少していくものと思われるので、給水収益の確保と有収率の改善等を図っていく。
　また、策定済の水道ビジョンおよび経営戦略を基に、料金改定を含めた収入の見直し等、長期的な運営計画を更に検討していく。
　今後は、耐用年数や重要度を鑑み、管路等施設の更新および耐震化計画を進めていく。</t>
    <rPh sb="1" eb="4">
      <t>コンネンド</t>
    </rPh>
    <rPh sb="6" eb="8">
      <t>シンガタ</t>
    </rPh>
    <rPh sb="15" eb="18">
      <t>カンセンショウ</t>
    </rPh>
    <rPh sb="18" eb="20">
      <t>タイオウ</t>
    </rPh>
    <rPh sb="20" eb="22">
      <t>チホウ</t>
    </rPh>
    <rPh sb="22" eb="24">
      <t>ソウセイ</t>
    </rPh>
    <rPh sb="24" eb="26">
      <t>リンジ</t>
    </rPh>
    <rPh sb="26" eb="29">
      <t>コウフキン</t>
    </rPh>
    <rPh sb="30" eb="32">
      <t>カツヨウ</t>
    </rPh>
    <rPh sb="34" eb="36">
      <t>キホン</t>
    </rPh>
    <rPh sb="36" eb="38">
      <t>リョウキン</t>
    </rPh>
    <rPh sb="39" eb="41">
      <t>ゲンメン</t>
    </rPh>
    <rPh sb="42" eb="43">
      <t>オコナ</t>
    </rPh>
    <rPh sb="47" eb="49">
      <t>コンゴ</t>
    </rPh>
    <rPh sb="171" eb="173">
      <t>コンゴ</t>
    </rPh>
    <phoneticPr fontId="4"/>
  </si>
  <si>
    <t>[収益的収支比率]
・前年度と比較すると1.99ポイント減少したが、これは企業債償還額が増加したことによるものである。今後は、給水人口の減少による給水収益の減少と管路更新事業等による更なる企業債償還額増加が見込まれるので、一般会計からの繰入に依存しつつも給水収益の確保と費用の抑制に努めていく。
[企業債残高対給水収益比率]
・今年度は給水収益の減少により増加しているが、今後は施設等の老朽化により企業債残高の増加が見込まれるので、計画的な更新を検討していく。
[料金回収率]
・前年度と比較すると4.01ポイント減少している。これは、新型コロナウイルス感染症対応として基本料金の減免を行ったことにより、料金収入が減少したためである。
[給水原価]
・前年度と比較して減少したが、以前、類似団体と比較すると上回っている。今後は有収水量の向上に努めていく。
[施設利用率]
・前年度と比較すると、0.66ポイント増加しているが、今後は給水人口の減少等による配水量が減少していくと思われる。更なる人口減少と高齢化により、利用率が減少していくと見込まれる。
[有収率]
・現状類似団体の平均を7.93ポイント下回っている。今後は老朽管の更新や業者委託等による漏水調査を行いながら、有収率の向上に努めていく。</t>
    <rPh sb="28" eb="30">
      <t>ゲンショウ</t>
    </rPh>
    <rPh sb="37" eb="40">
      <t>キギョウサイ</t>
    </rPh>
    <rPh sb="40" eb="43">
      <t>ショウカンガク</t>
    </rPh>
    <rPh sb="44" eb="46">
      <t>ゾウカ</t>
    </rPh>
    <rPh sb="63" eb="65">
      <t>キュウスイ</t>
    </rPh>
    <rPh sb="65" eb="67">
      <t>ジンコウ</t>
    </rPh>
    <rPh sb="68" eb="70">
      <t>ゲンショウ</t>
    </rPh>
    <rPh sb="91" eb="92">
      <t>サラ</t>
    </rPh>
    <rPh sb="164" eb="167">
      <t>コンネンド</t>
    </rPh>
    <rPh sb="168" eb="172">
      <t>キュウスイシュウエキ</t>
    </rPh>
    <rPh sb="173" eb="175">
      <t>ゲンショウ</t>
    </rPh>
    <rPh sb="178" eb="180">
      <t>ゾウカ</t>
    </rPh>
    <rPh sb="186" eb="188">
      <t>コンゴ</t>
    </rPh>
    <rPh sb="199" eb="202">
      <t>キギョウサイ</t>
    </rPh>
    <rPh sb="202" eb="204">
      <t>ザンダカ</t>
    </rPh>
    <rPh sb="205" eb="207">
      <t>ゾウカ</t>
    </rPh>
    <rPh sb="208" eb="210">
      <t>ミコ</t>
    </rPh>
    <rPh sb="257" eb="259">
      <t>ゲンショウ</t>
    </rPh>
    <rPh sb="268" eb="270">
      <t>シンガタ</t>
    </rPh>
    <rPh sb="277" eb="282">
      <t>カンセンショウタイオウ</t>
    </rPh>
    <rPh sb="285" eb="287">
      <t>キホン</t>
    </rPh>
    <rPh sb="287" eb="289">
      <t>リョウキン</t>
    </rPh>
    <rPh sb="290" eb="292">
      <t>ゲンメン</t>
    </rPh>
    <rPh sb="293" eb="294">
      <t>オコナ</t>
    </rPh>
    <rPh sb="307" eb="309">
      <t>ゲンショウ</t>
    </rPh>
    <rPh sb="340" eb="342">
      <t>イゼン</t>
    </rPh>
    <rPh sb="405" eb="407">
      <t>ゾウカ</t>
    </rPh>
    <rPh sb="413" eb="415">
      <t>コンゴ</t>
    </rPh>
    <rPh sb="431" eb="43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</si>
</sst>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quot;-&quot;">
                  <c:v>0.13</c:v>
                </c:pt>
              </c:numCache>
            </c:numRef>
          </c:val>
          <c:extLst>
            <c:ext xmlns:c16="http://schemas.microsoft.com/office/drawing/2014/chart" uri="{C3380CC4-5D6E-409C-BE32-E72D297353CC}">
              <c16:uniqueId val="{00000000-3A38-4672-B60D-A26456C23A7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3A38-4672-B60D-A26456C23A7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63.97</c:v>
                </c:pt>
                <c:pt idx="1">
                  <c:v>65.819999999999993</c:v>
                </c:pt>
                <c:pt idx="2">
                  <c:v>63.49</c:v>
                </c:pt>
                <c:pt idx="3">
                  <c:v>62.83</c:v>
                </c:pt>
                <c:pt idx="4">
                  <c:v>63.49</c:v>
                </c:pt>
              </c:numCache>
            </c:numRef>
          </c:val>
          <c:extLst>
            <c:ext xmlns:c16="http://schemas.microsoft.com/office/drawing/2014/chart" uri="{C3380CC4-5D6E-409C-BE32-E72D297353CC}">
              <c16:uniqueId val="{00000000-071E-435E-B5EE-91A8D493787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071E-435E-B5EE-91A8D493787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69.849999999999994</c:v>
                </c:pt>
                <c:pt idx="1">
                  <c:v>67.37</c:v>
                </c:pt>
                <c:pt idx="2">
                  <c:v>64.959999999999994</c:v>
                </c:pt>
                <c:pt idx="3">
                  <c:v>64.510000000000005</c:v>
                </c:pt>
                <c:pt idx="4">
                  <c:v>63.95</c:v>
                </c:pt>
              </c:numCache>
            </c:numRef>
          </c:val>
          <c:extLst>
            <c:ext xmlns:c16="http://schemas.microsoft.com/office/drawing/2014/chart" uri="{C3380CC4-5D6E-409C-BE32-E72D297353CC}">
              <c16:uniqueId val="{00000000-565B-472A-882D-F5AD1FE7A0D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565B-472A-882D-F5AD1FE7A0D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78.260000000000005</c:v>
                </c:pt>
                <c:pt idx="1">
                  <c:v>79.790000000000006</c:v>
                </c:pt>
                <c:pt idx="2">
                  <c:v>82.89</c:v>
                </c:pt>
                <c:pt idx="3">
                  <c:v>86.88</c:v>
                </c:pt>
                <c:pt idx="4">
                  <c:v>84.89</c:v>
                </c:pt>
              </c:numCache>
            </c:numRef>
          </c:val>
          <c:extLst>
            <c:ext xmlns:c16="http://schemas.microsoft.com/office/drawing/2014/chart" uri="{C3380CC4-5D6E-409C-BE32-E72D297353CC}">
              <c16:uniqueId val="{00000000-6F5D-4B24-AFEA-0C559A1E78F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6F5D-4B24-AFEA-0C559A1E78F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25-4935-84D1-F57A3C5EC87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25-4935-84D1-F57A3C5EC87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C7-46B3-B758-52005D46CAD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C7-46B3-B758-52005D46CAD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1F-4861-9B66-3B38303E127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1F-4861-9B66-3B38303E127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1B-4A24-BBE9-18EA21978BE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1B-4A24-BBE9-18EA21978BE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660.03</c:v>
                </c:pt>
                <c:pt idx="1">
                  <c:v>591.41999999999996</c:v>
                </c:pt>
                <c:pt idx="2">
                  <c:v>546.38</c:v>
                </c:pt>
                <c:pt idx="3">
                  <c:v>502.04</c:v>
                </c:pt>
                <c:pt idx="4">
                  <c:v>573.16</c:v>
                </c:pt>
              </c:numCache>
            </c:numRef>
          </c:val>
          <c:extLst>
            <c:ext xmlns:c16="http://schemas.microsoft.com/office/drawing/2014/chart" uri="{C3380CC4-5D6E-409C-BE32-E72D297353CC}">
              <c16:uniqueId val="{00000000-F258-4B92-A4F5-B5ED6C7BF5C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F258-4B92-A4F5-B5ED6C7BF5C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50.85</c:v>
                </c:pt>
                <c:pt idx="1">
                  <c:v>53.21</c:v>
                </c:pt>
                <c:pt idx="2">
                  <c:v>46.26</c:v>
                </c:pt>
                <c:pt idx="3">
                  <c:v>51.51</c:v>
                </c:pt>
                <c:pt idx="4">
                  <c:v>47.5</c:v>
                </c:pt>
              </c:numCache>
            </c:numRef>
          </c:val>
          <c:extLst>
            <c:ext xmlns:c16="http://schemas.microsoft.com/office/drawing/2014/chart" uri="{C3380CC4-5D6E-409C-BE32-E72D297353CC}">
              <c16:uniqueId val="{00000000-E2C1-4EC0-AD4C-FDB5CFEED08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E2C1-4EC0-AD4C-FDB5CFEED08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378.69</c:v>
                </c:pt>
                <c:pt idx="1">
                  <c:v>359.52</c:v>
                </c:pt>
                <c:pt idx="2">
                  <c:v>425.25</c:v>
                </c:pt>
                <c:pt idx="3">
                  <c:v>383.09</c:v>
                </c:pt>
                <c:pt idx="4">
                  <c:v>336.05</c:v>
                </c:pt>
              </c:numCache>
            </c:numRef>
          </c:val>
          <c:extLst>
            <c:ext xmlns:c16="http://schemas.microsoft.com/office/drawing/2014/chart" uri="{C3380CC4-5D6E-409C-BE32-E72D297353CC}">
              <c16:uniqueId val="{00000000-692F-4FF9-B478-33D72EB3000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692F-4FF9-B478-33D72EB3000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CD17" sqref="B14:CD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紀美野町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8521</v>
      </c>
      <c r="AM8" s="67"/>
      <c r="AN8" s="67"/>
      <c r="AO8" s="67"/>
      <c r="AP8" s="67"/>
      <c r="AQ8" s="67"/>
      <c r="AR8" s="67"/>
      <c r="AS8" s="67"/>
      <c r="AT8" s="66">
        <f>データ!$S$6</f>
        <v>128.34</v>
      </c>
      <c r="AU8" s="66"/>
      <c r="AV8" s="66"/>
      <c r="AW8" s="66"/>
      <c r="AX8" s="66"/>
      <c r="AY8" s="66"/>
      <c r="AZ8" s="66"/>
      <c r="BA8" s="66"/>
      <c r="BB8" s="66">
        <f>データ!$T$6</f>
        <v>66.39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43.37</v>
      </c>
      <c r="Q10" s="66"/>
      <c r="R10" s="66"/>
      <c r="S10" s="66"/>
      <c r="T10" s="66"/>
      <c r="U10" s="66"/>
      <c r="V10" s="66"/>
      <c r="W10" s="67">
        <f>データ!$Q$6</f>
        <v>3278</v>
      </c>
      <c r="X10" s="67"/>
      <c r="Y10" s="67"/>
      <c r="Z10" s="67"/>
      <c r="AA10" s="67"/>
      <c r="AB10" s="67"/>
      <c r="AC10" s="67"/>
      <c r="AD10" s="2"/>
      <c r="AE10" s="2"/>
      <c r="AF10" s="2"/>
      <c r="AG10" s="2"/>
      <c r="AH10" s="2"/>
      <c r="AI10" s="2"/>
      <c r="AJ10" s="2"/>
      <c r="AK10" s="2"/>
      <c r="AL10" s="67">
        <f>データ!$U$6</f>
        <v>3668</v>
      </c>
      <c r="AM10" s="67"/>
      <c r="AN10" s="67"/>
      <c r="AO10" s="67"/>
      <c r="AP10" s="67"/>
      <c r="AQ10" s="67"/>
      <c r="AR10" s="67"/>
      <c r="AS10" s="67"/>
      <c r="AT10" s="66">
        <f>データ!$V$6</f>
        <v>21.32</v>
      </c>
      <c r="AU10" s="66"/>
      <c r="AV10" s="66"/>
      <c r="AW10" s="66"/>
      <c r="AX10" s="66"/>
      <c r="AY10" s="66"/>
      <c r="AZ10" s="66"/>
      <c r="BA10" s="66"/>
      <c r="BB10" s="66">
        <f>データ!$W$6</f>
        <v>172.05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z0L4Pvx4UzvINKzoPUzaUk4eIoF9vwIirjBhn1/TrqXpKSAePd4WH568shbhURxHFYjNWoaY3hEoZchEO1vUKg==" saltValue="A1BPZZXDBFFrErOkb6Q4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303046</v>
      </c>
      <c r="D6" s="34">
        <f t="shared" si="3"/>
        <v>47</v>
      </c>
      <c r="E6" s="34">
        <f t="shared" si="3"/>
        <v>1</v>
      </c>
      <c r="F6" s="34">
        <f t="shared" si="3"/>
        <v>0</v>
      </c>
      <c r="G6" s="34">
        <f t="shared" si="3"/>
        <v>0</v>
      </c>
      <c r="H6" s="34" t="str">
        <f t="shared" si="3"/>
        <v>和歌山県　紀美野町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43.37</v>
      </c>
      <c r="Q6" s="35">
        <f t="shared" si="3"/>
        <v>3278</v>
      </c>
      <c r="R6" s="35">
        <f t="shared" si="3"/>
        <v>8521</v>
      </c>
      <c r="S6" s="35">
        <f t="shared" si="3"/>
        <v>128.34</v>
      </c>
      <c r="T6" s="35">
        <f t="shared" si="3"/>
        <v>66.39</v>
      </c>
      <c r="U6" s="35">
        <f t="shared" si="3"/>
        <v>3668</v>
      </c>
      <c r="V6" s="35">
        <f t="shared" si="3"/>
        <v>21.32</v>
      </c>
      <c r="W6" s="35">
        <f t="shared" si="3"/>
        <v>172.05</v>
      </c>
      <c r="X6" s="36">
        <f>IF(X7="",NA(),X7)</f>
        <v>78.260000000000005</v>
      </c>
      <c r="Y6" s="36">
        <f t="shared" ref="Y6:AG6" si="4">IF(Y7="",NA(),Y7)</f>
        <v>79.790000000000006</v>
      </c>
      <c r="Z6" s="36">
        <f t="shared" si="4"/>
        <v>82.89</v>
      </c>
      <c r="AA6" s="36">
        <f t="shared" si="4"/>
        <v>86.88</v>
      </c>
      <c r="AB6" s="36">
        <f t="shared" si="4"/>
        <v>84.89</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660.03</v>
      </c>
      <c r="BF6" s="36">
        <f t="shared" ref="BF6:BN6" si="7">IF(BF7="",NA(),BF7)</f>
        <v>591.41999999999996</v>
      </c>
      <c r="BG6" s="36">
        <f t="shared" si="7"/>
        <v>546.38</v>
      </c>
      <c r="BH6" s="36">
        <f t="shared" si="7"/>
        <v>502.04</v>
      </c>
      <c r="BI6" s="36">
        <f t="shared" si="7"/>
        <v>573.16</v>
      </c>
      <c r="BJ6" s="36">
        <f t="shared" si="7"/>
        <v>1144.79</v>
      </c>
      <c r="BK6" s="36">
        <f t="shared" si="7"/>
        <v>1061.58</v>
      </c>
      <c r="BL6" s="36">
        <f t="shared" si="7"/>
        <v>1007.7</v>
      </c>
      <c r="BM6" s="36">
        <f t="shared" si="7"/>
        <v>1018.52</v>
      </c>
      <c r="BN6" s="36">
        <f t="shared" si="7"/>
        <v>949.61</v>
      </c>
      <c r="BO6" s="35" t="str">
        <f>IF(BO7="","",IF(BO7="-","【-】","【"&amp;SUBSTITUTE(TEXT(BO7,"#,##0.00"),"-","△")&amp;"】"))</f>
        <v>【949.15】</v>
      </c>
      <c r="BP6" s="36">
        <f>IF(BP7="",NA(),BP7)</f>
        <v>50.85</v>
      </c>
      <c r="BQ6" s="36">
        <f t="shared" ref="BQ6:BY6" si="8">IF(BQ7="",NA(),BQ7)</f>
        <v>53.21</v>
      </c>
      <c r="BR6" s="36">
        <f t="shared" si="8"/>
        <v>46.26</v>
      </c>
      <c r="BS6" s="36">
        <f t="shared" si="8"/>
        <v>51.51</v>
      </c>
      <c r="BT6" s="36">
        <f t="shared" si="8"/>
        <v>47.5</v>
      </c>
      <c r="BU6" s="36">
        <f t="shared" si="8"/>
        <v>56.04</v>
      </c>
      <c r="BV6" s="36">
        <f t="shared" si="8"/>
        <v>58.52</v>
      </c>
      <c r="BW6" s="36">
        <f t="shared" si="8"/>
        <v>59.22</v>
      </c>
      <c r="BX6" s="36">
        <f t="shared" si="8"/>
        <v>58.79</v>
      </c>
      <c r="BY6" s="36">
        <f t="shared" si="8"/>
        <v>58.41</v>
      </c>
      <c r="BZ6" s="35" t="str">
        <f>IF(BZ7="","",IF(BZ7="-","【-】","【"&amp;SUBSTITUTE(TEXT(BZ7,"#,##0.00"),"-","△")&amp;"】"))</f>
        <v>【55.87】</v>
      </c>
      <c r="CA6" s="36">
        <f>IF(CA7="",NA(),CA7)</f>
        <v>378.69</v>
      </c>
      <c r="CB6" s="36">
        <f t="shared" ref="CB6:CJ6" si="9">IF(CB7="",NA(),CB7)</f>
        <v>359.52</v>
      </c>
      <c r="CC6" s="36">
        <f t="shared" si="9"/>
        <v>425.25</v>
      </c>
      <c r="CD6" s="36">
        <f t="shared" si="9"/>
        <v>383.09</v>
      </c>
      <c r="CE6" s="36">
        <f t="shared" si="9"/>
        <v>336.05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63.97</v>
      </c>
      <c r="CM6" s="36">
        <f t="shared" ref="CM6:CU6" si="10">IF(CM7="",NA(),CM7)</f>
        <v>65.819999999999993</v>
      </c>
      <c r="CN6" s="36">
        <f t="shared" si="10"/>
        <v>63.49</v>
      </c>
      <c r="CO6" s="36">
        <f t="shared" si="10"/>
        <v>62.83</v>
      </c>
      <c r="CP6" s="36">
        <f t="shared" si="10"/>
        <v>63.49</v>
      </c>
      <c r="CQ6" s="36">
        <f t="shared" si="10"/>
        <v>55.9</v>
      </c>
      <c r="CR6" s="36">
        <f t="shared" si="10"/>
        <v>57.3</v>
      </c>
      <c r="CS6" s="36">
        <f t="shared" si="10"/>
        <v>56.76</v>
      </c>
      <c r="CT6" s="36">
        <f t="shared" si="10"/>
        <v>56.04</v>
      </c>
      <c r="CU6" s="36">
        <f t="shared" si="10"/>
        <v>58.52</v>
      </c>
      <c r="CV6" s="35" t="str">
        <f>IF(CV7="","",IF(CV7="-","【-】","【"&amp;SUBSTITUTE(TEXT(CV7,"#,##0.00"),"-","△")&amp;"】"))</f>
        <v>【56.31】</v>
      </c>
      <c r="CW6" s="36">
        <f>IF(CW7="",NA(),CW7)</f>
        <v>69.849999999999994</v>
      </c>
      <c r="CX6" s="36">
        <f t="shared" ref="CX6:DF6" si="11">IF(CX7="",NA(),CX7)</f>
        <v>67.37</v>
      </c>
      <c r="CY6" s="36">
        <f t="shared" si="11"/>
        <v>64.959999999999994</v>
      </c>
      <c r="CZ6" s="36">
        <f t="shared" si="11"/>
        <v>64.510000000000005</v>
      </c>
      <c r="DA6" s="36">
        <f t="shared" si="11"/>
        <v>63.95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0.13</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303046</v>
      </c>
      <c r="D7" s="38">
        <v>47</v>
      </c>
      <c r="E7" s="38">
        <v>1</v>
      </c>
      <c r="F7" s="38">
        <v>0</v>
      </c>
      <c r="G7" s="38">
        <v>0</v>
      </c>
      <c r="H7" s="38" t="s">
        <v>96</v>
      </c>
      <c r="I7" s="38" t="s">
        <v>97</v>
      </c>
      <c r="J7" s="38" t="s">
        <v>98</v>
      </c>
      <c r="K7" s="38" t="s">
        <v>99</v>
      </c>
      <c r="L7" s="38" t="s">
        <v>100</v>
      </c>
      <c r="M7" s="38" t="s">
        <v>101</v>
      </c>
      <c r="N7" s="39" t="s">
        <v>102</v>
      </c>
      <c r="O7" s="39" t="s">
        <v>103</v>
      </c>
      <c r="P7" s="39">
        <v>43.37</v>
      </c>
      <c r="Q7" s="39">
        <v>3278</v>
      </c>
      <c r="R7" s="39">
        <v>8521</v>
      </c>
      <c r="S7" s="39">
        <v>128.34</v>
      </c>
      <c r="T7" s="39">
        <v>66.39</v>
      </c>
      <c r="U7" s="39">
        <v>3668</v>
      </c>
      <c r="V7" s="39">
        <v>21.32</v>
      </c>
      <c r="W7" s="39">
        <v>172.05</v>
      </c>
      <c r="X7" s="39">
        <v>78.260000000000005</v>
      </c>
      <c r="Y7" s="39">
        <v>79.790000000000006</v>
      </c>
      <c r="Z7" s="39">
        <v>82.89</v>
      </c>
      <c r="AA7" s="39">
        <v>86.88</v>
      </c>
      <c r="AB7" s="39">
        <v>84.89</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660.03</v>
      </c>
      <c r="BF7" s="39">
        <v>591.41999999999996</v>
      </c>
      <c r="BG7" s="39">
        <v>546.38</v>
      </c>
      <c r="BH7" s="39">
        <v>502.04</v>
      </c>
      <c r="BI7" s="39">
        <v>573.16</v>
      </c>
      <c r="BJ7" s="39">
        <v>1144.79</v>
      </c>
      <c r="BK7" s="39">
        <v>1061.58</v>
      </c>
      <c r="BL7" s="39">
        <v>1007.7</v>
      </c>
      <c r="BM7" s="39">
        <v>1018.52</v>
      </c>
      <c r="BN7" s="39">
        <v>949.61</v>
      </c>
      <c r="BO7" s="39">
        <v>949.15</v>
      </c>
      <c r="BP7" s="39">
        <v>50.85</v>
      </c>
      <c r="BQ7" s="39">
        <v>53.21</v>
      </c>
      <c r="BR7" s="39">
        <v>46.26</v>
      </c>
      <c r="BS7" s="39">
        <v>51.51</v>
      </c>
      <c r="BT7" s="39">
        <v>47.5</v>
      </c>
      <c r="BU7" s="39">
        <v>56.04</v>
      </c>
      <c r="BV7" s="39">
        <v>58.52</v>
      </c>
      <c r="BW7" s="39">
        <v>59.22</v>
      </c>
      <c r="BX7" s="39">
        <v>58.79</v>
      </c>
      <c r="BY7" s="39">
        <v>58.41</v>
      </c>
      <c r="BZ7" s="39">
        <v>55.87</v>
      </c>
      <c r="CA7" s="39">
        <v>378.69</v>
      </c>
      <c r="CB7" s="39">
        <v>359.52</v>
      </c>
      <c r="CC7" s="39">
        <v>425.25</v>
      </c>
      <c r="CD7" s="39">
        <v>383.09</v>
      </c>
      <c r="CE7" s="39">
        <v>336.05</v>
      </c>
      <c r="CF7" s="39">
        <v>304.35000000000002</v>
      </c>
      <c r="CG7" s="39">
        <v>296.3</v>
      </c>
      <c r="CH7" s="39">
        <v>292.89999999999998</v>
      </c>
      <c r="CI7" s="39">
        <v>298.25</v>
      </c>
      <c r="CJ7" s="39">
        <v>303.27999999999997</v>
      </c>
      <c r="CK7" s="39">
        <v>288.19</v>
      </c>
      <c r="CL7" s="39">
        <v>63.97</v>
      </c>
      <c r="CM7" s="39">
        <v>65.819999999999993</v>
      </c>
      <c r="CN7" s="39">
        <v>63.49</v>
      </c>
      <c r="CO7" s="39">
        <v>62.83</v>
      </c>
      <c r="CP7" s="39">
        <v>63.49</v>
      </c>
      <c r="CQ7" s="39">
        <v>55.9</v>
      </c>
      <c r="CR7" s="39">
        <v>57.3</v>
      </c>
      <c r="CS7" s="39">
        <v>56.76</v>
      </c>
      <c r="CT7" s="39">
        <v>56.04</v>
      </c>
      <c r="CU7" s="39">
        <v>58.52</v>
      </c>
      <c r="CV7" s="39">
        <v>56.31</v>
      </c>
      <c r="CW7" s="39">
        <v>69.849999999999994</v>
      </c>
      <c r="CX7" s="39">
        <v>67.37</v>
      </c>
      <c r="CY7" s="39">
        <v>64.959999999999994</v>
      </c>
      <c r="CZ7" s="39">
        <v>64.510000000000005</v>
      </c>
      <c r="DA7" s="39">
        <v>63.95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0.13</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2022-02-02T04:43:04Z</cp:lastPrinted>
  <dcterms:created xsi:type="dcterms:W3CDTF">2021-12-03T07:04:10Z</dcterms:created>
  <dcterms:modified xsi:type="dcterms:W3CDTF">2022-02-02T04:43:44Z</dcterms:modified>
  <cp:category/>
</cp:coreProperties>
</file>