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hibao-k\Desktop\【通知文等】経営比較分析表の分析等について（依頼）\01 回答\"/>
    </mc:Choice>
  </mc:AlternateContent>
  <xr:revisionPtr revIDLastSave="0" documentId="13_ncr:1_{F108904B-13DF-44EF-8AF9-C861BCF022B3}" xr6:coauthVersionLast="43" xr6:coauthVersionMax="47" xr10:uidLastSave="{00000000-0000-0000-0000-000000000000}"/>
  <workbookProtection workbookAlgorithmName="SHA-512" workbookHashValue="WQGpHgSGdITsDiArtyaHdolsOyq86+hedHUHAjMEreCtDvH4PXmu3NucW1GKBk53gLtgmKv3VOOaFF09RvlKHA==" workbookSaltValue="DsHl0F7hTcr3kRfhRSbmQQ=="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<sst xmlns="http://schemas.openxmlformats.org/spreadsheetml/2006/main" count="236" uniqueCount="119">
  <si>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</si>
  <si>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</si>
  <si>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</si>
  <si>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</si>
  <si>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</si>
  <si>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</si>
  <si>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</si>
  <si>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</si>
  <si>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</si>
  <si>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</si>
  <si>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</si>
  <si>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</si>
  <si>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</si>
  <si>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</si>
  <si>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</si>
  <si>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</si>
  <si>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</si>
  <si>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</si>
  <si>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</si>
  <si>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</si>
  <si>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</si>
  <si>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</si>
  <si>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</si>
  <si>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</si>
  <si>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</si>
  <si>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</si>
  <si>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</si>
  <si>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</si>
  <si>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</si>
  <si>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</si>
  <si>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</si>
  <si>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</si>
  <si>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</si>
  <si>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</si>
  <si>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</si>
  <si>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</si>
  <si>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</si>
  <si>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</si>
  <si>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</si>
  <si>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</si>
  <si>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</si>
  <si>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</si>
  <si>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</si>
  <si>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</si>
  <si>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</si>
  <si>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</si>
  <si>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</si>
  <si>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</si>
  <si>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</si>
  <si>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</si>
  <si>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</si>
  <si>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</si>
  <si>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</si>
  <si>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</si>
  <si>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</si>
  <si>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</si>
  <si>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</si>
  <si>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</si>
  <si>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</si>
  <si>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</si>
  <si>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</si>
  <si>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</si>
  <si>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</si>
  <si>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</si>
  <si>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</si>
  <si>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</si>
  <si>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</si>
  <si>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</si>
  <si>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</si>
  <si>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</si>
  <si>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</si>
  <si>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</si>
  <si>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</si>
  <si>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</si>
  <si>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</si>
  <si>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</si>
  <si>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</si>
  <si>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</si>
  <si>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</si>
  <si>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</si>
  <si>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</si>
  <si>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</si>
  <si>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</si>
  <si>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</si>
  <si>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</si>
  <si>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</si>
  <si>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</si>
  <si>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</si>
  <si>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</si>
  <si>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</si>
  <si>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</si>
  <si>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</si>
  <si>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</si>
  <si>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</si>
  <si>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</si>
  <si>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</si>
  <si>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</si>
  <si>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</si>
  <si>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</si>
  <si>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</si>
  <si>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</si>
  <si>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</si>
  <si>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</si>
  <si>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</si>
  <si>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</si>
  <si>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</si>
  <si>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</si>
  <si>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</si>
  <si>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</si>
  <si>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</si>
  <si>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</si>
  <si>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</si>
  <si>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</si>
  <si>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</si>
  <si>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</si>
  <si>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</si>
  <si>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収益的収支比率は95.38%で</t>
    </r>
    <r>
      <rPr>
        <sz val="11"/>
        <color rgb="FFFF0000"/>
        <rFont val="ＭＳ ゴシック"/>
        <family val="3"/>
        <charset val="128"/>
      </rPr>
      <t>0.47ポイント</t>
    </r>
    <r>
      <rPr>
        <sz val="11"/>
        <color theme="1"/>
        <rFont val="ＭＳ ゴシック"/>
        <family val="3"/>
        <charset val="128"/>
      </rPr>
      <t>の微増となっているが、今後計画している機能強化工事及び施設の老朽化に伴う管理費の増額等を考慮すると、今後も厳しい状況は続くと考えられる。
　企業債残高対事業規模比率は起債償還による地方債現在高合計の減少に伴い比率が減少しているものの、令和３年度からの機能強化工事及び公営企業法適用に伴う移行業務により起債借り入れを行う予定の為、比率は増加するものと予想される。
　経費回収率は経営戦略策定業務委託による汚水処理費の増額による減少であり、汚水処理原価についても、同様の理由による増額となっている。
　施設利用率の増減については、処理水量の増減によるものである。
　水洗化率については、利用人口の増減によるものであるが、平成30年度から令和２年度においては変動はない。</t>
    </r>
    <rPh sb="212" eb="214">
      <t>ケイエイ</t>
    </rPh>
    <rPh sb="214" eb="216">
      <t>センリャク</t>
    </rPh>
    <rPh sb="216" eb="218">
      <t>サクテイ</t>
    </rPh>
    <phoneticPr fontId="4"/>
  </si>
  <si>
    <r>
      <t>　一時的な費用の増減はあるものの、費用は横ばいとなっているが、</t>
    </r>
    <r>
      <rPr>
        <sz val="11"/>
        <color rgb="FFFF0000"/>
        <rFont val="ＭＳ ゴシック"/>
        <family val="3"/>
        <charset val="128"/>
      </rPr>
      <t>令和３年度から令和４年度</t>
    </r>
    <r>
      <rPr>
        <sz val="11"/>
        <color theme="1"/>
        <rFont val="ＭＳ ゴシック"/>
        <family val="3"/>
        <charset val="128"/>
      </rPr>
      <t>で機能強化工事が、</t>
    </r>
    <r>
      <rPr>
        <sz val="11"/>
        <color rgb="FFFF0000"/>
        <rFont val="ＭＳ ゴシック"/>
        <family val="3"/>
        <charset val="128"/>
      </rPr>
      <t>令和３年度から令和５年度</t>
    </r>
    <r>
      <rPr>
        <sz val="11"/>
        <color theme="1"/>
        <rFont val="ＭＳ ゴシック"/>
        <family val="3"/>
        <charset val="128"/>
      </rPr>
      <t>で公営企業法適用に伴う移行業務が行われること、また施設の老朽化による修繕費用が必要になっていくことが予想されるため、一般会計からの繰入の増加が懸念される。
　今後については、令和２年度に策定した経営戦略の進捗管理しながら、必要に応じて見直しを行う。</t>
    </r>
    <phoneticPr fontId="4"/>
  </si>
  <si>
    <t>　供用開始から25年が経過し、管路施設及び機械、電気設備の一部箇所に老朽化及び劣化が見受けられる。
　平成30年度に作成した機能保全計画に基づき、令和元年度に改修事業計画概要書を作成、令和３年度から令和４年度にかけ、機能強化工事を施工予定である。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</si>
</sst>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1C-4D2E-8C1C-BA7F44FF56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61C-4D2E-8C1C-BA7F44FF56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66.39</c:v>
                </c:pt>
                <c:pt idx="1">
                  <c:v>65.13</c:v>
                </c:pt>
                <c:pt idx="2">
                  <c:v>63.87</c:v>
                </c:pt>
                <c:pt idx="3">
                  <c:v>65.97</c:v>
                </c:pt>
                <c:pt idx="4">
                  <c:v>67.650000000000006</c:v>
                </c:pt>
              </c:numCache>
            </c:numRef>
          </c:val>
          <c:extLst>
            <c:ext xmlns:c16="http://schemas.microsoft.com/office/drawing/2014/chart" uri="{C3380CC4-5D6E-409C-BE32-E72D297353CC}">
              <c16:uniqueId val="{00000000-E9B7-4C99-BFA3-F12BE4A600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9B7-4C99-BFA3-F12BE4A600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96.95</c:v>
                </c:pt>
                <c:pt idx="1">
                  <c:v>97.5</c:v>
                </c:pt>
                <c:pt idx="2">
                  <c:v>97.48</c:v>
                </c:pt>
                <c:pt idx="3">
                  <c:v>97.48</c:v>
                </c:pt>
                <c:pt idx="4">
                  <c:v>97.48</c:v>
                </c:pt>
              </c:numCache>
            </c:numRef>
          </c:val>
          <c:extLst>
            <c:ext xmlns:c16="http://schemas.microsoft.com/office/drawing/2014/chart" uri="{C3380CC4-5D6E-409C-BE32-E72D297353CC}">
              <c16:uniqueId val="{00000000-5121-495E-8C2F-981608FDFE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121-495E-8C2F-981608FDFE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96.93</c:v>
                </c:pt>
                <c:pt idx="1">
                  <c:v>94.07</c:v>
                </c:pt>
                <c:pt idx="2">
                  <c:v>94.19</c:v>
                </c:pt>
                <c:pt idx="3">
                  <c:v>94.91</c:v>
                </c:pt>
                <c:pt idx="4">
                  <c:v>95.38</c:v>
                </c:pt>
              </c:numCache>
            </c:numRef>
          </c:val>
          <c:extLst>
            <c:ext xmlns:c16="http://schemas.microsoft.com/office/drawing/2014/chart" uri="{C3380CC4-5D6E-409C-BE32-E72D297353CC}">
              <c16:uniqueId val="{00000000-CDFC-4647-A485-AE2CAB3BD5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C-4647-A485-AE2CAB3BD5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C-4205-964E-A5522F7077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C-4205-964E-A5522F7077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D-4879-A370-2D19275E29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D-4879-A370-2D19275E29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B-4102-8183-5A33C2A699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B-4102-8183-5A33C2A699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4-4964-A10B-4ED0D173ED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4-4964-A10B-4ED0D173ED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367.03</c:v>
                </c:pt>
                <c:pt idx="1">
                  <c:v>806.71</c:v>
                </c:pt>
                <c:pt idx="2">
                  <c:v>672.9</c:v>
                </c:pt>
                <c:pt idx="3">
                  <c:v>492.94</c:v>
                </c:pt>
                <c:pt idx="4">
                  <c:v>366.04</c:v>
                </c:pt>
              </c:numCache>
            </c:numRef>
          </c:val>
          <c:extLst>
            <c:ext xmlns:c16="http://schemas.microsoft.com/office/drawing/2014/chart" uri="{C3380CC4-5D6E-409C-BE32-E72D297353CC}">
              <c16:uniqueId val="{00000000-49F4-44E3-A091-47241EE301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9F4-44E3-A091-47241EE301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47.94</c:v>
                </c:pt>
                <c:pt idx="1">
                  <c:v>88.08</c:v>
                </c:pt>
                <c:pt idx="2">
                  <c:v>53.63</c:v>
                </c:pt>
                <c:pt idx="3">
                  <c:v>46.97</c:v>
                </c:pt>
                <c:pt idx="4">
                  <c:v>40.1</c:v>
                </c:pt>
              </c:numCache>
            </c:numRef>
          </c:val>
          <c:extLst>
            <c:ext xmlns:c16="http://schemas.microsoft.com/office/drawing/2014/chart" uri="{C3380CC4-5D6E-409C-BE32-E72D297353CC}">
              <c16:uniqueId val="{00000000-04EB-45A3-A592-E9619654C2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4EB-45A3-A592-E9619654C2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306.37</c:v>
                </c:pt>
                <c:pt idx="1">
                  <c:v>165.36</c:v>
                </c:pt>
                <c:pt idx="2">
                  <c:v>277.06</c:v>
                </c:pt>
                <c:pt idx="3">
                  <c:v>300.7</c:v>
                </c:pt>
                <c:pt idx="4">
                  <c:v>344.32</c:v>
                </c:pt>
              </c:numCache>
            </c:numRef>
          </c:val>
          <c:extLst>
            <c:ext xmlns:c16="http://schemas.microsoft.com/office/drawing/2014/chart" uri="{C3380CC4-5D6E-409C-BE32-E72D297353CC}">
              <c16:uniqueId val="{00000000-ED51-4154-B111-3587DCA1BF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ED51-4154-B111-3587DCA1BF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紀美野町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8521</v>
      </c>
      <c r="AM8" s="69"/>
      <c r="AN8" s="69"/>
      <c r="AO8" s="69"/>
      <c r="AP8" s="69"/>
      <c r="AQ8" s="69"/>
      <c r="AR8" s="69"/>
      <c r="AS8" s="69"/>
      <c r="AT8" s="68">
        <f>データ!T6</f>
        <v>128.34</v>
      </c>
      <c r="AU8" s="68"/>
      <c r="AV8" s="68"/>
      <c r="AW8" s="68"/>
      <c r="AX8" s="68"/>
      <c r="AY8" s="68"/>
      <c r="AZ8" s="68"/>
      <c r="BA8" s="68"/>
      <c r="BB8" s="68">
        <f>データ!U6</f>
        <v>66.39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6.09</v>
      </c>
      <c r="Q10" s="68"/>
      <c r="R10" s="68"/>
      <c r="S10" s="68"/>
      <c r="T10" s="68"/>
      <c r="U10" s="68"/>
      <c r="V10" s="68"/>
      <c r="W10" s="68">
        <f>データ!Q6</f>
        <v>100</v>
      </c>
      <c r="X10" s="68"/>
      <c r="Y10" s="68"/>
      <c r="Z10" s="68"/>
      <c r="AA10" s="68"/>
      <c r="AB10" s="68"/>
      <c r="AC10" s="68"/>
      <c r="AD10" s="69">
        <f>データ!R6</f>
        <v>3950</v>
      </c>
      <c r="AE10" s="69"/>
      <c r="AF10" s="69"/>
      <c r="AG10" s="69"/>
      <c r="AH10" s="69"/>
      <c r="AI10" s="69"/>
      <c r="AJ10" s="69"/>
      <c r="AK10" s="2"/>
      <c r="AL10" s="69">
        <f>データ!V6</f>
        <v>515</v>
      </c>
      <c r="AM10" s="69"/>
      <c r="AN10" s="69"/>
      <c r="AO10" s="69"/>
      <c r="AP10" s="69"/>
      <c r="AQ10" s="69"/>
      <c r="AR10" s="69"/>
      <c r="AS10" s="69"/>
      <c r="AT10" s="68">
        <f>データ!W6</f>
        <v>0.15</v>
      </c>
      <c r="AU10" s="68"/>
      <c r="AV10" s="68"/>
      <c r="AW10" s="68"/>
      <c r="AX10" s="68"/>
      <c r="AY10" s="68"/>
      <c r="AZ10" s="68"/>
      <c r="BA10" s="68"/>
      <c r="BB10" s="68">
        <f>データ!X6</f>
        <v>3433.33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xMjGqBfIG76AwMsV8hCQP0K83Eu6gfS+i/MwjHBYSTMsCXnFzj84iiReqQuxpgbbsa4yZxNWL301V6XUBEOOhA==" saltValue="+GHncPi/KPmmus+Hq7h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303046</v>
      </c>
      <c r="D6" s="33">
        <f t="shared" si="3"/>
        <v>47</v>
      </c>
      <c r="E6" s="33">
        <f t="shared" si="3"/>
        <v>17</v>
      </c>
      <c r="F6" s="33">
        <f t="shared" si="3"/>
        <v>5</v>
      </c>
      <c r="G6" s="33">
        <f t="shared" si="3"/>
        <v>0</v>
      </c>
      <c r="H6" s="33" t="str">
        <f t="shared" si="3"/>
        <v>和歌山県　紀美野町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6.09</v>
      </c>
      <c r="Q6" s="34">
        <f t="shared" si="3"/>
        <v>100</v>
      </c>
      <c r="R6" s="34">
        <f t="shared" si="3"/>
        <v>3950</v>
      </c>
      <c r="S6" s="34">
        <f t="shared" si="3"/>
        <v>8521</v>
      </c>
      <c r="T6" s="34">
        <f t="shared" si="3"/>
        <v>128.34</v>
      </c>
      <c r="U6" s="34">
        <f t="shared" si="3"/>
        <v>66.39</v>
      </c>
      <c r="V6" s="34">
        <f t="shared" si="3"/>
        <v>515</v>
      </c>
      <c r="W6" s="34">
        <f t="shared" si="3"/>
        <v>0.15</v>
      </c>
      <c r="X6" s="34">
        <f t="shared" si="3"/>
        <v>3433.33</v>
      </c>
      <c r="Y6" s="35">
        <f>IF(Y7="",NA(),Y7)</f>
        <v>96.93</v>
      </c>
      <c r="Z6" s="35">
        <f t="shared" ref="Z6:AH6" si="4">IF(Z7="",NA(),Z7)</f>
        <v>94.07</v>
      </c>
      <c r="AA6" s="35">
        <f t="shared" si="4"/>
        <v>94.19</v>
      </c>
      <c r="AB6" s="35">
        <f t="shared" si="4"/>
        <v>94.91</v>
      </c>
      <c r="AC6" s="35">
        <f t="shared" si="4"/>
        <v>95.38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367.03</v>
      </c>
      <c r="BG6" s="35">
        <f t="shared" ref="BG6:BO6" si="7">IF(BG7="",NA(),BG7)</f>
        <v>806.71</v>
      </c>
      <c r="BH6" s="35">
        <f t="shared" si="7"/>
        <v>672.9</v>
      </c>
      <c r="BI6" s="35">
        <f t="shared" si="7"/>
        <v>492.94</v>
      </c>
      <c r="BJ6" s="35">
        <f t="shared" si="7"/>
        <v>366.04</v>
      </c>
      <c r="BK6" s="35">
        <f t="shared" si="7"/>
        <v>974.93</v>
      </c>
      <c r="BL6" s="35">
        <f t="shared" si="7"/>
        <v>855.8</v>
      </c>
      <c r="BM6" s="35">
        <f t="shared" si="7"/>
        <v>789.46</v>
      </c>
      <c r="BN6" s="35">
        <f t="shared" si="7"/>
        <v>826.83</v>
      </c>
      <c r="BO6" s="35">
        <f t="shared" si="7"/>
        <v>867.83</v>
      </c>
      <c r="BP6" s="34" t="str">
        <f>IF(BP7="","",IF(BP7="-","【-】","【"&amp;SUBSTITUTE(TEXT(BP7,"#,##0.00"),"-","△")&amp;"】"))</f>
        <v>【832.52】</v>
      </c>
      <c r="BQ6" s="35">
        <f>IF(BQ7="",NA(),BQ7)</f>
        <v>47.94</v>
      </c>
      <c r="BR6" s="35">
        <f t="shared" ref="BR6:BZ6" si="8">IF(BR7="",NA(),BR7)</f>
        <v>88.08</v>
      </c>
      <c r="BS6" s="35">
        <f t="shared" si="8"/>
        <v>53.63</v>
      </c>
      <c r="BT6" s="35">
        <f t="shared" si="8"/>
        <v>46.97</v>
      </c>
      <c r="BU6" s="35">
        <f t="shared" si="8"/>
        <v>40.1</v>
      </c>
      <c r="BV6" s="35">
        <f t="shared" si="8"/>
        <v>55.32</v>
      </c>
      <c r="BW6" s="35">
        <f t="shared" si="8"/>
        <v>59.8</v>
      </c>
      <c r="BX6" s="35">
        <f t="shared" si="8"/>
        <v>57.77</v>
      </c>
      <c r="BY6" s="35">
        <f t="shared" si="8"/>
        <v>57.31</v>
      </c>
      <c r="BZ6" s="35">
        <f t="shared" si="8"/>
        <v>57.08</v>
      </c>
      <c r="CA6" s="34" t="str">
        <f>IF(CA7="","",IF(CA7="-","【-】","【"&amp;SUBSTITUTE(TEXT(CA7,"#,##0.00"),"-","△")&amp;"】"))</f>
        <v>【60.94】</v>
      </c>
      <c r="CB6" s="35">
        <f>IF(CB7="",NA(),CB7)</f>
        <v>306.37</v>
      </c>
      <c r="CC6" s="35">
        <f t="shared" ref="CC6:CK6" si="9">IF(CC7="",NA(),CC7)</f>
        <v>165.36</v>
      </c>
      <c r="CD6" s="35">
        <f t="shared" si="9"/>
        <v>277.06</v>
      </c>
      <c r="CE6" s="35">
        <f t="shared" si="9"/>
        <v>300.7</v>
      </c>
      <c r="CF6" s="35">
        <f t="shared" si="9"/>
        <v>344.32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66.39</v>
      </c>
      <c r="CN6" s="35">
        <f t="shared" ref="CN6:CV6" si="10">IF(CN7="",NA(),CN7)</f>
        <v>65.13</v>
      </c>
      <c r="CO6" s="35">
        <f t="shared" si="10"/>
        <v>63.87</v>
      </c>
      <c r="CP6" s="35">
        <f t="shared" si="10"/>
        <v>65.97</v>
      </c>
      <c r="CQ6" s="35">
        <f t="shared" si="10"/>
        <v>67.650000000000006</v>
      </c>
      <c r="CR6" s="35">
        <f t="shared" si="10"/>
        <v>60.65</v>
      </c>
      <c r="CS6" s="35">
        <f t="shared" si="10"/>
        <v>51.75</v>
      </c>
      <c r="CT6" s="35">
        <f t="shared" si="10"/>
        <v>50.68</v>
      </c>
      <c r="CU6" s="35">
        <f t="shared" si="10"/>
        <v>50.14</v>
      </c>
      <c r="CV6" s="35">
        <f t="shared" si="10"/>
        <v>54.83</v>
      </c>
      <c r="CW6" s="34" t="str">
        <f>IF(CW7="","",IF(CW7="-","【-】","【"&amp;SUBSTITUTE(TEXT(CW7,"#,##0.00"),"-","△")&amp;"】"))</f>
        <v>【54.84】</v>
      </c>
      <c r="CX6" s="35">
        <f>IF(CX7="",NA(),CX7)</f>
        <v>96.95</v>
      </c>
      <c r="CY6" s="35">
        <f t="shared" ref="CY6:DG6" si="11">IF(CY7="",NA(),CY7)</f>
        <v>97.5</v>
      </c>
      <c r="CZ6" s="35">
        <f t="shared" si="11"/>
        <v>97.48</v>
      </c>
      <c r="DA6" s="35">
        <f t="shared" si="11"/>
        <v>97.48</v>
      </c>
      <c r="DB6" s="35">
        <f t="shared" si="11"/>
        <v>97.48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303046</v>
      </c>
      <c r="D7" s="37">
        <v>47</v>
      </c>
      <c r="E7" s="37">
        <v>17</v>
      </c>
      <c r="F7" s="37">
        <v>5</v>
      </c>
      <c r="G7" s="37">
        <v>0</v>
      </c>
      <c r="H7" s="37" t="s">
        <v>98</v>
      </c>
      <c r="I7" s="37" t="s">
        <v>99</v>
      </c>
      <c r="J7" s="37" t="s">
        <v>100</v>
      </c>
      <c r="K7" s="37" t="s">
        <v>101</v>
      </c>
      <c r="L7" s="37" t="s">
        <v>102</v>
      </c>
      <c r="M7" s="37" t="s">
        <v>103</v>
      </c>
      <c r="N7" s="38" t="s">
        <v>104</v>
      </c>
      <c r="O7" s="38" t="s">
        <v>105</v>
      </c>
      <c r="P7" s="38">
        <v>6.09</v>
      </c>
      <c r="Q7" s="38">
        <v>100</v>
      </c>
      <c r="R7" s="38">
        <v>3950</v>
      </c>
      <c r="S7" s="38">
        <v>8521</v>
      </c>
      <c r="T7" s="38">
        <v>128.34</v>
      </c>
      <c r="U7" s="38">
        <v>66.39</v>
      </c>
      <c r="V7" s="38">
        <v>515</v>
      </c>
      <c r="W7" s="38">
        <v>0.15</v>
      </c>
      <c r="X7" s="38">
        <v>3433.33</v>
      </c>
      <c r="Y7" s="38">
        <v>96.93</v>
      </c>
      <c r="Z7" s="38">
        <v>94.07</v>
      </c>
      <c r="AA7" s="38">
        <v>94.19</v>
      </c>
      <c r="AB7" s="38">
        <v>94.91</v>
      </c>
      <c r="AC7" s="38">
        <v>95.38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367.03</v>
      </c>
      <c r="BG7" s="38">
        <v>806.71</v>
      </c>
      <c r="BH7" s="38">
        <v>672.9</v>
      </c>
      <c r="BI7" s="38">
        <v>492.94</v>
      </c>
      <c r="BJ7" s="38">
        <v>366.04</v>
      </c>
      <c r="BK7" s="38">
        <v>974.93</v>
      </c>
      <c r="BL7" s="38">
        <v>855.8</v>
      </c>
      <c r="BM7" s="38">
        <v>789.46</v>
      </c>
      <c r="BN7" s="38">
        <v>826.83</v>
      </c>
      <c r="BO7" s="38">
        <v>867.83</v>
      </c>
      <c r="BP7" s="38">
        <v>832.52</v>
      </c>
      <c r="BQ7" s="38">
        <v>47.94</v>
      </c>
      <c r="BR7" s="38">
        <v>88.08</v>
      </c>
      <c r="BS7" s="38">
        <v>53.63</v>
      </c>
      <c r="BT7" s="38">
        <v>46.97</v>
      </c>
      <c r="BU7" s="38">
        <v>40.1</v>
      </c>
      <c r="BV7" s="38">
        <v>55.32</v>
      </c>
      <c r="BW7" s="38">
        <v>59.8</v>
      </c>
      <c r="BX7" s="38">
        <v>57.77</v>
      </c>
      <c r="BY7" s="38">
        <v>57.31</v>
      </c>
      <c r="BZ7" s="38">
        <v>57.08</v>
      </c>
      <c r="CA7" s="38">
        <v>60.94</v>
      </c>
      <c r="CB7" s="38">
        <v>306.37</v>
      </c>
      <c r="CC7" s="38">
        <v>165.36</v>
      </c>
      <c r="CD7" s="38">
        <v>277.06</v>
      </c>
      <c r="CE7" s="38">
        <v>300.7</v>
      </c>
      <c r="CF7" s="38">
        <v>344.32</v>
      </c>
      <c r="CG7" s="38">
        <v>283.17</v>
      </c>
      <c r="CH7" s="38">
        <v>263.76</v>
      </c>
      <c r="CI7" s="38">
        <v>274.35000000000002</v>
      </c>
      <c r="CJ7" s="38">
        <v>273.52</v>
      </c>
      <c r="CK7" s="38">
        <v>274.99</v>
      </c>
      <c r="CL7" s="38">
        <v>253.04</v>
      </c>
      <c r="CM7" s="38">
        <v>66.39</v>
      </c>
      <c r="CN7" s="38">
        <v>65.13</v>
      </c>
      <c r="CO7" s="38">
        <v>63.87</v>
      </c>
      <c r="CP7" s="38">
        <v>65.97</v>
      </c>
      <c r="CQ7" s="38">
        <v>67.650000000000006</v>
      </c>
      <c r="CR7" s="38">
        <v>60.65</v>
      </c>
      <c r="CS7" s="38">
        <v>51.75</v>
      </c>
      <c r="CT7" s="38">
        <v>50.68</v>
      </c>
      <c r="CU7" s="38">
        <v>50.14</v>
      </c>
      <c r="CV7" s="38">
        <v>54.83</v>
      </c>
      <c r="CW7" s="38">
        <v>54.84</v>
      </c>
      <c r="CX7" s="38">
        <v>96.95</v>
      </c>
      <c r="CY7" s="38">
        <v>97.5</v>
      </c>
      <c r="CZ7" s="38">
        <v>97.48</v>
      </c>
      <c r="DA7" s="38">
        <v>97.48</v>
      </c>
      <c r="DB7" s="38">
        <v>97.48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2022-02-02T04:41:40Z</cp:lastPrinted>
  <dcterms:created xsi:type="dcterms:W3CDTF">2021-12-03T08:00:15Z</dcterms:created>
  <dcterms:modified xsi:type="dcterms:W3CDTF">2022-02-02T07:21:47Z</dcterms:modified>
  <cp:category/>
</cp:coreProperties>
</file>