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水道課\水道課\出口\★報告物\★経営比較分析\R4年度決算\240209〆 公営企業に係る経営比較分析表（令和４年度決算）の分析等について\240209〆 公営企業に係る経営比較分析表（令和４年度決算）の分析等について\02_経営比較分析表（各団体分）\"/>
    </mc:Choice>
  </mc:AlternateContent>
  <xr:revisionPtr revIDLastSave="0" documentId="13_ncr:1_{DA06BB73-436C-47DC-BEC1-0292A441F378}" xr6:coauthVersionLast="47" xr6:coauthVersionMax="47" xr10:uidLastSave="{00000000-0000-0000-0000-000000000000}"/>
  <workbookProtection workbookAlgorithmName="SHA-512" workbookHashValue="jJNh9Ga7+j/ZEXDwOcp6eMdSdkPlMEc9UgbgDko4h9F2j5xoiCJyVQ7zU/CH7jSlhawifOHm/g11+6rUG1C3Pw==" workbookSaltValue="CAgVtRyKMs8G0Wi1dQO7XQ==" workbookSpinCount="100000" lockStructure="1"/>
  <bookViews>
    <workbookView xWindow="2037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E85" i="4"/>
  <c r="BB10" i="4"/>
  <c r="AT10" i="4"/>
  <c r="AL10" i="4"/>
  <c r="W10" i="4"/>
  <c r="P10" i="4"/>
  <c r="B10" i="4"/>
  <c r="AL8" i="4"/>
  <c r="AD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<sst xmlns="http://schemas.openxmlformats.org/spreadsheetml/2006/main" count="233" uniqueCount="118">
  <si>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</si>
  <si>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</si>
  <si>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</si>
  <si>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</si>
  <si>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</si>
  <si>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</si>
  <si>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</si>
  <si>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</si>
  <si>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</si>
  <si>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</si>
  <si>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</si>
  <si>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</si>
  <si>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</si>
  <si>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</si>
  <si>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</si>
  <si>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</si>
  <si>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</si>
  <si>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</si>
  <si>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</si>
  <si>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</si>
  <si>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</si>
  <si>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</si>
  <si>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</si>
  <si>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</si>
  <si>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</si>
  <si>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</si>
  <si>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</si>
  <si>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</si>
  <si>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</si>
  <si>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</si>
  <si>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</si>
  <si>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</si>
  <si>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</si>
  <si>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</si>
  <si>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</si>
  <si>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</si>
  <si>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</si>
  <si>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</si>
  <si>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</si>
  <si>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</si>
  <si>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</si>
  <si>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</si>
  <si>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</si>
  <si>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</si>
  <si>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</si>
  <si>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</si>
  <si>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</si>
  <si>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</si>
  <si>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</si>
  <si>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</si>
  <si>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</si>
  <si>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</si>
  <si>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</si>
  <si>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</si>
  <si>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</si>
  <si>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</si>
  <si>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</si>
  <si>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</si>
  <si>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</si>
  <si>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</si>
  <si>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</si>
  <si>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</si>
  <si>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</si>
  <si>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</si>
  <si>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</si>
  <si>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</si>
  <si>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</si>
  <si>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</si>
  <si>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</si>
  <si>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</si>
  <si>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</si>
  <si>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</si>
  <si>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</si>
  <si>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</si>
  <si>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</si>
  <si>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</si>
  <si>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</si>
  <si>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</si>
  <si>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</si>
  <si>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</si>
  <si>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</si>
  <si>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</si>
  <si>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</si>
  <si>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</si>
  <si>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</si>
  <si>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</si>
  <si>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</si>
  <si>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</si>
  <si>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</si>
  <si>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</si>
  <si>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</si>
  <si>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</si>
  <si>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</si>
  <si>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</si>
  <si>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</si>
  <si>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</si>
  <si>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</si>
  <si>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</si>
  <si>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</si>
  <si>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</si>
  <si>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</si>
  <si>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</si>
  <si>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</si>
  <si>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</si>
  <si>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</si>
  <si>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</si>
  <si>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</si>
  <si>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</si>
  <si>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</si>
  <si>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</si>
  <si>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</si>
  <si>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</si>
  <si>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</si>
  <si>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</si>
  <si>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</si>
  <si>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更新率に関して、今年度は、緊急連絡管布設工事を行った。来年度以降は、配水管布設替工事を行っていく予定である。依然、更新率が低い状態であるため、長期的な運営計画のもと、計画的に老朽管更新事業を進めていく。</t>
    <rPh sb="15" eb="20">
      <t>キンキュウレンラクカン</t>
    </rPh>
    <rPh sb="20" eb="22">
      <t>フセツ</t>
    </rPh>
    <rPh sb="22" eb="24">
      <t>コウジ</t>
    </rPh>
    <rPh sb="25" eb="26">
      <t>オコナ</t>
    </rPh>
    <rPh sb="29" eb="32">
      <t>ライネンド</t>
    </rPh>
    <rPh sb="32" eb="34">
      <t>イコウ</t>
    </rPh>
    <rPh sb="50" eb="52">
      <t>ヨテイ</t>
    </rPh>
    <rPh sb="56" eb="58">
      <t>イゼン</t>
    </rPh>
    <rPh sb="59" eb="61">
      <t>コウシン</t>
    </rPh>
    <phoneticPr fontId="4"/>
  </si>
  <si>
    <t>　給水人口や水需要の減少に伴い、給水収益が減少していくものと思われるので、給水収益の確保と有収率の改善等を図っていく。
　また、策定済の経営戦略を修正し、料金改定を含めた収入の見直し等、長期的な運営計画の検討を行う。
　今後は、耐用年数や重要度を鑑み、管路等施設の更新および耐震化計画を進めていく。</t>
    <rPh sb="73" eb="75">
      <t>シュウセイ</t>
    </rPh>
    <phoneticPr fontId="4"/>
  </si>
  <si>
    <t>[収益的収支比率]
・前年度と比較すると6.48ポイント増加したが、これは平成20年度の過疎債の償還が終了したことによる地方債償還金が減少したことによるものである。今後は、給水人口の減少による給水収益の減少と管路更新事業等による企業債償還額増加が見込まれるので、給水収益の確保と費用の抑制に努めていく。
[企業債残高対給水収益比率]
・今年度、新型コロナウイルス感染症対応や物価高騰対策として、基本料金の減免を行ったことにより、給水収益が減少したため、増加した。今後は施設等の老朽化により企業債残高の増加が見込まれるので、計画的な管路更新等を行っていく。
[料金回収率]
・前年度と比較すると14.79ポイント減少している。これは、基本料金の減免を行ったことによって給水収益が減少したためである。
[給水原価]
・前年度と比較して減少したが、これは、地方債償還金が減少したことによるものである。
[施設利用率]
・前年度と比較すると、1.29ポイント減少しているが、これは、有収率が減少したためである。今後は、人口減少と高齢化により、利用率が減少していくことが見込まれる。
[有収率]
・前年度と比較すると、1.96ポイント減少した。今後は、計画的に老朽管の更新や業者委託等による漏水調査を行いながら、有収率の向上に努めていく。</t>
    <rPh sb="28" eb="30">
      <t>ゾウカ</t>
    </rPh>
    <rPh sb="37" eb="39">
      <t>ヘイセイ</t>
    </rPh>
    <rPh sb="41" eb="43">
      <t>ネンド</t>
    </rPh>
    <rPh sb="44" eb="47">
      <t>カソサイ</t>
    </rPh>
    <rPh sb="48" eb="50">
      <t>ショウカン</t>
    </rPh>
    <rPh sb="51" eb="53">
      <t>シュウリョウ</t>
    </rPh>
    <rPh sb="60" eb="63">
      <t>チホウサイ</t>
    </rPh>
    <rPh sb="63" eb="66">
      <t>ショウカンキン</t>
    </rPh>
    <rPh sb="67" eb="69">
      <t>ゲンショウ</t>
    </rPh>
    <rPh sb="172" eb="174">
      <t>シンガタ</t>
    </rPh>
    <rPh sb="181" eb="184">
      <t>カンセンショウ</t>
    </rPh>
    <rPh sb="184" eb="186">
      <t>タイオウ</t>
    </rPh>
    <rPh sb="187" eb="189">
      <t>ブッカ</t>
    </rPh>
    <rPh sb="189" eb="193">
      <t>コウトウタイサク</t>
    </rPh>
    <rPh sb="197" eb="201">
      <t>キホンリョウキン</t>
    </rPh>
    <rPh sb="202" eb="204">
      <t>ゲンメン</t>
    </rPh>
    <rPh sb="205" eb="206">
      <t>オコナ</t>
    </rPh>
    <rPh sb="214" eb="218">
      <t>キュウスイシュウエキ</t>
    </rPh>
    <rPh sb="219" eb="221">
      <t>ゲンショウ</t>
    </rPh>
    <rPh sb="226" eb="228">
      <t>ゾウカ</t>
    </rPh>
    <rPh sb="305" eb="307">
      <t>ゲンショウ</t>
    </rPh>
    <rPh sb="316" eb="320">
      <t>キホンリョウキン</t>
    </rPh>
    <rPh sb="321" eb="323">
      <t>ゲンメン</t>
    </rPh>
    <rPh sb="324" eb="325">
      <t>オコナ</t>
    </rPh>
    <rPh sb="333" eb="337">
      <t>キュウスイシュウエキ</t>
    </rPh>
    <rPh sb="338" eb="340">
      <t>ゲンショウ</t>
    </rPh>
    <rPh sb="375" eb="378">
      <t>チホウサイ</t>
    </rPh>
    <rPh sb="378" eb="381">
      <t>ショウカンキン</t>
    </rPh>
    <rPh sb="382" eb="384">
      <t>ゲンショウ</t>
    </rPh>
    <rPh sb="425" eb="427">
      <t>ゲンショウ</t>
    </rPh>
    <rPh sb="437" eb="438">
      <t>ア</t>
    </rPh>
    <rPh sb="438" eb="440">
      <t>シュウリツ</t>
    </rPh>
    <rPh sb="441" eb="443">
      <t>ゲンショウ</t>
    </rPh>
    <rPh sb="494" eb="497">
      <t>ゼンネンド</t>
    </rPh>
    <rPh sb="498" eb="500">
      <t>ヒカク</t>
    </rPh>
    <rPh sb="512" eb="514">
      <t>ゲンショウ</t>
    </rPh>
    <rPh sb="521" eb="524">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</si>
</sst>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0.13</c:v>
                </c:pt>
                <c:pt idx="3" formatCode="#,##0.00;&quot;△&quot;#,##0.00;&quot;-&quot;">
                  <c:v>0.08</c:v>
                </c:pt>
                <c:pt idx="4">
                  <c:v>0</c:v>
                </c:pt>
              </c:numCache>
            </c:numRef>
          </c:val>
          <c:extLst>
            <c:ext xmlns:c16="http://schemas.microsoft.com/office/drawing/2014/chart" uri="{C3380CC4-5D6E-409C-BE32-E72D297353CC}">
              <c16:uniqueId val="{00000000-26BB-4E3F-B6A4-A0E1A2E1ADF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26BB-4E3F-B6A4-A0E1A2E1ADF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63.49</c:v>
                </c:pt>
                <c:pt idx="1">
                  <c:v>62.83</c:v>
                </c:pt>
                <c:pt idx="2">
                  <c:v>63.49</c:v>
                </c:pt>
                <c:pt idx="3">
                  <c:v>58.05</c:v>
                </c:pt>
                <c:pt idx="4">
                  <c:v>59.34</c:v>
                </c:pt>
              </c:numCache>
            </c:numRef>
          </c:val>
          <c:extLst>
            <c:ext xmlns:c16="http://schemas.microsoft.com/office/drawing/2014/chart" uri="{C3380CC4-5D6E-409C-BE32-E72D297353CC}">
              <c16:uniqueId val="{00000000-553A-4AE5-8091-8BB163BBCE5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553A-4AE5-8091-8BB163BBCE5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64.959999999999994</c:v>
                </c:pt>
                <c:pt idx="1">
                  <c:v>64.510000000000005</c:v>
                </c:pt>
                <c:pt idx="2">
                  <c:v>63.95</c:v>
                </c:pt>
                <c:pt idx="3">
                  <c:v>67.83</c:v>
                </c:pt>
                <c:pt idx="4">
                  <c:v>65.87</c:v>
                </c:pt>
              </c:numCache>
            </c:numRef>
          </c:val>
          <c:extLst>
            <c:ext xmlns:c16="http://schemas.microsoft.com/office/drawing/2014/chart" uri="{C3380CC4-5D6E-409C-BE32-E72D297353CC}">
              <c16:uniqueId val="{00000000-B79F-4575-B5E0-A3D639807DA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B79F-4575-B5E0-A3D639807DA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82.89</c:v>
                </c:pt>
                <c:pt idx="1">
                  <c:v>86.88</c:v>
                </c:pt>
                <c:pt idx="2">
                  <c:v>84.89</c:v>
                </c:pt>
                <c:pt idx="3">
                  <c:v>83.33</c:v>
                </c:pt>
                <c:pt idx="4">
                  <c:v>89.81</c:v>
                </c:pt>
              </c:numCache>
            </c:numRef>
          </c:val>
          <c:extLst>
            <c:ext xmlns:c16="http://schemas.microsoft.com/office/drawing/2014/chart" uri="{C3380CC4-5D6E-409C-BE32-E72D297353CC}">
              <c16:uniqueId val="{00000000-2A82-421D-8BF0-FA0CA290E20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2A82-421D-8BF0-FA0CA290E20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74-47F6-94EC-0CE4F7F995D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4-47F6-94EC-0CE4F7F995D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E5-499A-B1A1-EE9A4D8F771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E5-499A-B1A1-EE9A4D8F771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4E-42FB-AD1B-95790FC06D8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4E-42FB-AD1B-95790FC06D8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6E-4F6F-AD40-EC8D5E0672E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6E-4F6F-AD40-EC8D5E0672E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546.38</c:v>
                </c:pt>
                <c:pt idx="1">
                  <c:v>502.04</c:v>
                </c:pt>
                <c:pt idx="2">
                  <c:v>573.16</c:v>
                </c:pt>
                <c:pt idx="3">
                  <c:v>443.75</c:v>
                </c:pt>
                <c:pt idx="4">
                  <c:v>606.76</c:v>
                </c:pt>
              </c:numCache>
            </c:numRef>
          </c:val>
          <c:extLst>
            <c:ext xmlns:c16="http://schemas.microsoft.com/office/drawing/2014/chart" uri="{C3380CC4-5D6E-409C-BE32-E72D297353CC}">
              <c16:uniqueId val="{00000000-B3E5-4E6B-99A9-5E900E4C015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B3E5-4E6B-99A9-5E900E4C015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46.26</c:v>
                </c:pt>
                <c:pt idx="1">
                  <c:v>51.51</c:v>
                </c:pt>
                <c:pt idx="2">
                  <c:v>47.5</c:v>
                </c:pt>
                <c:pt idx="3">
                  <c:v>61.45</c:v>
                </c:pt>
                <c:pt idx="4">
                  <c:v>46.66</c:v>
                </c:pt>
              </c:numCache>
            </c:numRef>
          </c:val>
          <c:extLst>
            <c:ext xmlns:c16="http://schemas.microsoft.com/office/drawing/2014/chart" uri="{C3380CC4-5D6E-409C-BE32-E72D297353CC}">
              <c16:uniqueId val="{00000000-A4EF-4BF5-9DB6-2ED4B65D9B5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A4EF-4BF5-9DB6-2ED4B65D9B5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425.25</c:v>
                </c:pt>
                <c:pt idx="1">
                  <c:v>383.09</c:v>
                </c:pt>
                <c:pt idx="2">
                  <c:v>336.05</c:v>
                </c:pt>
                <c:pt idx="3">
                  <c:v>328.44</c:v>
                </c:pt>
                <c:pt idx="4">
                  <c:v>313.05</c:v>
                </c:pt>
              </c:numCache>
            </c:numRef>
          </c:val>
          <c:extLst>
            <c:ext xmlns:c16="http://schemas.microsoft.com/office/drawing/2014/chart" uri="{C3380CC4-5D6E-409C-BE32-E72D297353CC}">
              <c16:uniqueId val="{00000000-6F98-4E29-A23B-B4AB4328312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6F98-4E29-A23B-B4AB4328312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和歌山県　紀美野町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8098</v>
      </c>
      <c r="AM8" s="55"/>
      <c r="AN8" s="55"/>
      <c r="AO8" s="55"/>
      <c r="AP8" s="55"/>
      <c r="AQ8" s="55"/>
      <c r="AR8" s="55"/>
      <c r="AS8" s="55"/>
      <c r="AT8" s="45">
        <f>データ!$S$6</f>
        <v>128.34</v>
      </c>
      <c r="AU8" s="45"/>
      <c r="AV8" s="45"/>
      <c r="AW8" s="45"/>
      <c r="AX8" s="45"/>
      <c r="AY8" s="45"/>
      <c r="AZ8" s="45"/>
      <c r="BA8" s="45"/>
      <c r="BB8" s="45">
        <f>データ!$T$6</f>
        <v>63.1</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43.01</v>
      </c>
      <c r="Q10" s="45"/>
      <c r="R10" s="45"/>
      <c r="S10" s="45"/>
      <c r="T10" s="45"/>
      <c r="U10" s="45"/>
      <c r="V10" s="45"/>
      <c r="W10" s="55">
        <f>データ!$Q$6</f>
        <v>3278</v>
      </c>
      <c r="X10" s="55"/>
      <c r="Y10" s="55"/>
      <c r="Z10" s="55"/>
      <c r="AA10" s="55"/>
      <c r="AB10" s="55"/>
      <c r="AC10" s="55"/>
      <c r="AD10" s="2"/>
      <c r="AE10" s="2"/>
      <c r="AF10" s="2"/>
      <c r="AG10" s="2"/>
      <c r="AH10" s="2"/>
      <c r="AI10" s="2"/>
      <c r="AJ10" s="2"/>
      <c r="AK10" s="2"/>
      <c r="AL10" s="55">
        <f>データ!$U$6</f>
        <v>3465</v>
      </c>
      <c r="AM10" s="55"/>
      <c r="AN10" s="55"/>
      <c r="AO10" s="55"/>
      <c r="AP10" s="55"/>
      <c r="AQ10" s="55"/>
      <c r="AR10" s="55"/>
      <c r="AS10" s="55"/>
      <c r="AT10" s="45">
        <f>データ!$V$6</f>
        <v>21.32</v>
      </c>
      <c r="AU10" s="45"/>
      <c r="AV10" s="45"/>
      <c r="AW10" s="45"/>
      <c r="AX10" s="45"/>
      <c r="AY10" s="45"/>
      <c r="AZ10" s="45"/>
      <c r="BA10" s="45"/>
      <c r="BB10" s="45">
        <f>データ!$W$6</f>
        <v>162.52000000000001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117</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43</v>
      </c>
      <c r="O85" s="13" t="str">
        <f>データ!EN6</f>
        <v>【0.52】</v>
      </c>
    </row>
  </sheetData>
  <sheetProtection algorithmName="SHA-512" hashValue="TjIa/AIEOI+58TDVnmBU57y0cLU5HVsS55rW1te7AU0fQLh1GlNiC2qAPGeILuhy3NF64Xw6Zv6/bjAyf5cWOw==" saltValue="OvArXhiLscEnH/RZk6zZR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303046</v>
      </c>
      <c r="D6" s="20">
        <f t="shared" si="3"/>
        <v>47</v>
      </c>
      <c r="E6" s="20">
        <f t="shared" si="3"/>
        <v>1</v>
      </c>
      <c r="F6" s="20">
        <f t="shared" si="3"/>
        <v>0</v>
      </c>
      <c r="G6" s="20">
        <f t="shared" si="3"/>
        <v>0</v>
      </c>
      <c r="H6" s="20" t="str">
        <f t="shared" si="3"/>
        <v>和歌山県　紀美野町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43.01</v>
      </c>
      <c r="Q6" s="21">
        <f t="shared" si="3"/>
        <v>3278</v>
      </c>
      <c r="R6" s="21">
        <f t="shared" si="3"/>
        <v>8098</v>
      </c>
      <c r="S6" s="21">
        <f t="shared" si="3"/>
        <v>128.34</v>
      </c>
      <c r="T6" s="21">
        <f t="shared" si="3"/>
        <v>63.1</v>
      </c>
      <c r="U6" s="21">
        <f t="shared" si="3"/>
        <v>3465</v>
      </c>
      <c r="V6" s="21">
        <f t="shared" si="3"/>
        <v>21.32</v>
      </c>
      <c r="W6" s="21">
        <f t="shared" si="3"/>
        <v>162.52000000000001</v>
      </c>
      <c r="X6" s="22">
        <f>IF(X7="",NA(),X7)</f>
        <v>82.89</v>
      </c>
      <c r="Y6" s="22">
        <f t="shared" ref="Y6:AG6" si="4">IF(Y7="",NA(),Y7)</f>
        <v>86.88</v>
      </c>
      <c r="Z6" s="22">
        <f t="shared" si="4"/>
        <v>84.89</v>
      </c>
      <c r="AA6" s="22">
        <f t="shared" si="4"/>
        <v>83.33</v>
      </c>
      <c r="AB6" s="22">
        <f t="shared" si="4"/>
        <v>89.81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546.38</v>
      </c>
      <c r="BF6" s="22">
        <f t="shared" ref="BF6:BN6" si="7">IF(BF7="",NA(),BF7)</f>
        <v>502.04</v>
      </c>
      <c r="BG6" s="22">
        <f t="shared" si="7"/>
        <v>573.16</v>
      </c>
      <c r="BH6" s="22">
        <f t="shared" si="7"/>
        <v>443.75</v>
      </c>
      <c r="BI6" s="22">
        <f t="shared" si="7"/>
        <v>606.76</v>
      </c>
      <c r="BJ6" s="22">
        <f t="shared" si="7"/>
        <v>1007.7</v>
      </c>
      <c r="BK6" s="22">
        <f t="shared" si="7"/>
        <v>1018.52</v>
      </c>
      <c r="BL6" s="22">
        <f t="shared" si="7"/>
        <v>949.61</v>
      </c>
      <c r="BM6" s="22">
        <f t="shared" si="7"/>
        <v>918.84</v>
      </c>
      <c r="BN6" s="22">
        <f t="shared" si="7"/>
        <v>955.49</v>
      </c>
      <c r="BO6" s="21" t="str">
        <f>IF(BO7="","",IF(BO7="-","【-】","【"&amp;SUBSTITUTE(TEXT(BO7,"#,##0.00"),"-","△")&amp;"】"))</f>
        <v>【982.48】</v>
      </c>
      <c r="BP6" s="22">
        <f>IF(BP7="",NA(),BP7)</f>
        <v>46.26</v>
      </c>
      <c r="BQ6" s="22">
        <f t="shared" ref="BQ6:BY6" si="8">IF(BQ7="",NA(),BQ7)</f>
        <v>51.51</v>
      </c>
      <c r="BR6" s="22">
        <f t="shared" si="8"/>
        <v>47.5</v>
      </c>
      <c r="BS6" s="22">
        <f t="shared" si="8"/>
        <v>61.45</v>
      </c>
      <c r="BT6" s="22">
        <f t="shared" si="8"/>
        <v>46.66</v>
      </c>
      <c r="BU6" s="22">
        <f t="shared" si="8"/>
        <v>59.22</v>
      </c>
      <c r="BV6" s="22">
        <f t="shared" si="8"/>
        <v>58.79</v>
      </c>
      <c r="BW6" s="22">
        <f t="shared" si="8"/>
        <v>58.41</v>
      </c>
      <c r="BX6" s="22">
        <f t="shared" si="8"/>
        <v>58.27</v>
      </c>
      <c r="BY6" s="22">
        <f t="shared" si="8"/>
        <v>55.15</v>
      </c>
      <c r="BZ6" s="21" t="str">
        <f>IF(BZ7="","",IF(BZ7="-","【-】","【"&amp;SUBSTITUTE(TEXT(BZ7,"#,##0.00"),"-","△")&amp;"】"))</f>
        <v>【50.61】</v>
      </c>
      <c r="CA6" s="22">
        <f>IF(CA7="",NA(),CA7)</f>
        <v>425.25</v>
      </c>
      <c r="CB6" s="22">
        <f t="shared" ref="CB6:CJ6" si="9">IF(CB7="",NA(),CB7)</f>
        <v>383.09</v>
      </c>
      <c r="CC6" s="22">
        <f t="shared" si="9"/>
        <v>336.05</v>
      </c>
      <c r="CD6" s="22">
        <f t="shared" si="9"/>
        <v>328.44</v>
      </c>
      <c r="CE6" s="22">
        <f t="shared" si="9"/>
        <v>313.05</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63.49</v>
      </c>
      <c r="CM6" s="22">
        <f t="shared" ref="CM6:CU6" si="10">IF(CM7="",NA(),CM7)</f>
        <v>62.83</v>
      </c>
      <c r="CN6" s="22">
        <f t="shared" si="10"/>
        <v>63.49</v>
      </c>
      <c r="CO6" s="22">
        <f t="shared" si="10"/>
        <v>58.05</v>
      </c>
      <c r="CP6" s="22">
        <f t="shared" si="10"/>
        <v>59.34</v>
      </c>
      <c r="CQ6" s="22">
        <f t="shared" si="10"/>
        <v>56.76</v>
      </c>
      <c r="CR6" s="22">
        <f t="shared" si="10"/>
        <v>56.04</v>
      </c>
      <c r="CS6" s="22">
        <f t="shared" si="10"/>
        <v>58.52</v>
      </c>
      <c r="CT6" s="22">
        <f t="shared" si="10"/>
        <v>58.88</v>
      </c>
      <c r="CU6" s="22">
        <f t="shared" si="10"/>
        <v>58.16</v>
      </c>
      <c r="CV6" s="21" t="str">
        <f>IF(CV7="","",IF(CV7="-","【-】","【"&amp;SUBSTITUTE(TEXT(CV7,"#,##0.00"),"-","△")&amp;"】"))</f>
        <v>【56.15】</v>
      </c>
      <c r="CW6" s="22">
        <f>IF(CW7="",NA(),CW7)</f>
        <v>64.959999999999994</v>
      </c>
      <c r="CX6" s="22">
        <f t="shared" ref="CX6:DF6" si="11">IF(CX7="",NA(),CX7)</f>
        <v>64.510000000000005</v>
      </c>
      <c r="CY6" s="22">
        <f t="shared" si="11"/>
        <v>63.95</v>
      </c>
      <c r="CZ6" s="22">
        <f t="shared" si="11"/>
        <v>67.83</v>
      </c>
      <c r="DA6" s="22">
        <f t="shared" si="11"/>
        <v>65.87</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0.13</v>
      </c>
      <c r="EG6" s="22">
        <f t="shared" si="14"/>
        <v>0.08</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303046</v>
      </c>
      <c r="D7" s="24">
        <v>47</v>
      </c>
      <c r="E7" s="24">
        <v>1</v>
      </c>
      <c r="F7" s="24">
        <v>0</v>
      </c>
      <c r="G7" s="24">
        <v>0</v>
      </c>
      <c r="H7" s="24" t="s">
        <v>97</v>
      </c>
      <c r="I7" s="24" t="s">
        <v>98</v>
      </c>
      <c r="J7" s="24" t="s">
        <v>99</v>
      </c>
      <c r="K7" s="24" t="s">
        <v>100</v>
      </c>
      <c r="L7" s="24" t="s">
        <v>101</v>
      </c>
      <c r="M7" s="24" t="s">
        <v>102</v>
      </c>
      <c r="N7" s="25" t="s">
        <v>103</v>
      </c>
      <c r="O7" s="25" t="s">
        <v>104</v>
      </c>
      <c r="P7" s="25">
        <v>43.01</v>
      </c>
      <c r="Q7" s="25">
        <v>3278</v>
      </c>
      <c r="R7" s="25">
        <v>8098</v>
      </c>
      <c r="S7" s="25">
        <v>128.34</v>
      </c>
      <c r="T7" s="25">
        <v>63.1</v>
      </c>
      <c r="U7" s="25">
        <v>3465</v>
      </c>
      <c r="V7" s="25">
        <v>21.32</v>
      </c>
      <c r="W7" s="25">
        <v>162.52000000000001</v>
      </c>
      <c r="X7" s="25">
        <v>82.89</v>
      </c>
      <c r="Y7" s="25">
        <v>86.88</v>
      </c>
      <c r="Z7" s="25">
        <v>84.89</v>
      </c>
      <c r="AA7" s="25">
        <v>83.33</v>
      </c>
      <c r="AB7" s="25">
        <v>89.81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546.38</v>
      </c>
      <c r="BF7" s="25">
        <v>502.04</v>
      </c>
      <c r="BG7" s="25">
        <v>573.16</v>
      </c>
      <c r="BH7" s="25">
        <v>443.75</v>
      </c>
      <c r="BI7" s="25">
        <v>606.76</v>
      </c>
      <c r="BJ7" s="25">
        <v>1007.7</v>
      </c>
      <c r="BK7" s="25">
        <v>1018.52</v>
      </c>
      <c r="BL7" s="25">
        <v>949.61</v>
      </c>
      <c r="BM7" s="25">
        <v>918.84</v>
      </c>
      <c r="BN7" s="25">
        <v>955.49</v>
      </c>
      <c r="BO7" s="25">
        <v>982.48</v>
      </c>
      <c r="BP7" s="25">
        <v>46.26</v>
      </c>
      <c r="BQ7" s="25">
        <v>51.51</v>
      </c>
      <c r="BR7" s="25">
        <v>47.5</v>
      </c>
      <c r="BS7" s="25">
        <v>61.45</v>
      </c>
      <c r="BT7" s="25">
        <v>46.66</v>
      </c>
      <c r="BU7" s="25">
        <v>59.22</v>
      </c>
      <c r="BV7" s="25">
        <v>58.79</v>
      </c>
      <c r="BW7" s="25">
        <v>58.41</v>
      </c>
      <c r="BX7" s="25">
        <v>58.27</v>
      </c>
      <c r="BY7" s="25">
        <v>55.15</v>
      </c>
      <c r="BZ7" s="25">
        <v>50.61</v>
      </c>
      <c r="CA7" s="25">
        <v>425.25</v>
      </c>
      <c r="CB7" s="25">
        <v>383.09</v>
      </c>
      <c r="CC7" s="25">
        <v>336.05</v>
      </c>
      <c r="CD7" s="25">
        <v>328.44</v>
      </c>
      <c r="CE7" s="25">
        <v>313.05</v>
      </c>
      <c r="CF7" s="25">
        <v>292.89999999999998</v>
      </c>
      <c r="CG7" s="25">
        <v>298.25</v>
      </c>
      <c r="CH7" s="25">
        <v>303.27999999999997</v>
      </c>
      <c r="CI7" s="25">
        <v>303.81</v>
      </c>
      <c r="CJ7" s="25">
        <v>310.26</v>
      </c>
      <c r="CK7" s="25">
        <v>320.83</v>
      </c>
      <c r="CL7" s="25">
        <v>63.49</v>
      </c>
      <c r="CM7" s="25">
        <v>62.83</v>
      </c>
      <c r="CN7" s="25">
        <v>63.49</v>
      </c>
      <c r="CO7" s="25">
        <v>58.05</v>
      </c>
      <c r="CP7" s="25">
        <v>59.34</v>
      </c>
      <c r="CQ7" s="25">
        <v>56.76</v>
      </c>
      <c r="CR7" s="25">
        <v>56.04</v>
      </c>
      <c r="CS7" s="25">
        <v>58.52</v>
      </c>
      <c r="CT7" s="25">
        <v>58.88</v>
      </c>
      <c r="CU7" s="25">
        <v>58.16</v>
      </c>
      <c r="CV7" s="25">
        <v>56.15</v>
      </c>
      <c r="CW7" s="25">
        <v>64.959999999999994</v>
      </c>
      <c r="CX7" s="25">
        <v>64.510000000000005</v>
      </c>
      <c r="CY7" s="25">
        <v>63.95</v>
      </c>
      <c r="CZ7" s="25">
        <v>67.83</v>
      </c>
      <c r="DA7" s="25">
        <v>65.87</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0.13</v>
      </c>
      <c r="EG7" s="25">
        <v>0.08</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出口 樹</cp:lastModifiedBy>
  <cp:lastPrinted>2024-02-07T01:58:39Z</cp:lastPrinted>
  <dcterms:created xsi:type="dcterms:W3CDTF">2023-12-05T01:06:39Z</dcterms:created>
  <dcterms:modified xsi:type="dcterms:W3CDTF">2024-02-07T01:58:57Z</dcterms:modified>
  <cp:category/>
</cp:coreProperties>
</file>