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00財政係\令和6年度\100 調査物\○250314〆 令和５年度財政状況資料集の作成及び提出について\02 回答\"/>
    </mc:Choice>
  </mc:AlternateContent>
  <xr:revisionPtr revIDLastSave="0" documentId="13_ncr:1_{AF54D9A6-0350-4588-A24D-023B33957BAF}"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<sst xmlns="http://schemas.openxmlformats.org/spreadsheetml/2006/main" count="1069" uniqueCount="569">
  <si>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</si>
  <si>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</si>
  <si>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</si>
  <si>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</si>
  <si>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</si>
  <si>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</si>
  <si>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</si>
  <si>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</si>
  <si>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</si>
  <si>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</si>
  <si>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</si>
  <si>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</si>
  <si>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</si>
  <si>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</si>
  <si>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</si>
  <si>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</si>
  <si>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</si>
  <si>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</si>
  <si>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</si>
  <si>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</si>
  <si>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</si>
  <si>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</si>
  <si>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</si>
  <si>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</si>
  <si>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</si>
  <si>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</si>
  <si>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</si>
  <si>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</si>
  <si>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</si>
  <si>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</si>
  <si>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</si>
  <si>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</si>
  <si>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</si>
  <si>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</si>
  <si>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</si>
  <si>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</si>
  <si>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</si>
  <si>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</si>
  <si>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</si>
  <si>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</si>
  <si>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</si>
  <si>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</si>
  <si>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</si>
  <si>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</si>
  <si>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</si>
  <si>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</si>
  <si>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</si>
  <si>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</si>
  <si>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</si>
  <si>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</si>
  <si>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</si>
  <si>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</si>
  <si>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</si>
  <si>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</si>
  <si>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</si>
  <si>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</si>
  <si>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</si>
  <si>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</si>
  <si>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</si>
  <si>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</si>
  <si>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</si>
  <si>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</si>
  <si>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</si>
  <si>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</si>
  <si>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</si>
  <si>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</si>
  <si>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</si>
  <si>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</si>
  <si>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</si>
  <si>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</si>
  <si>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</si>
  <si>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</si>
  <si>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</si>
  <si>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</si>
  <si>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</si>
  <si>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</si>
  <si>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</si>
  <si>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</si>
  <si>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</si>
  <si>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</si>
  <si>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</si>
  <si>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</si>
  <si>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</si>
  <si>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</si>
  <si>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</si>
  <si>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</si>
  <si>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</si>
  <si>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</si>
  <si>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</si>
  <si>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</si>
  <si>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</si>
  <si>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</si>
  <si>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</si>
  <si>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</si>
  <si>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</si>
  <si>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</si>
  <si>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</si>
  <si>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</si>
  <si>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</si>
  <si>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</si>
  <si>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</si>
  <si>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</si>
  <si>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</si>
  <si>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</si>
  <si>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</si>
  <si>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</si>
  <si>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</si>
  <si>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</si>
  <si>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</si>
  <si>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</si>
  <si>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</si>
  <si>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</si>
  <si>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</si>
  <si>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</si>
  <si>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</si>
  <si>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</si>
  <si>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</si>
  <si>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</si>
  <si>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</si>
  <si>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</si>
  <si>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</si>
  <si>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</si>
  <si>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</si>
  <si>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</si>
  <si>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</si>
  <si>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</si>
  <si>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</si>
  <si>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</si>
  <si>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</si>
  <si>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</si>
  <si>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</si>
  <si>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</si>
  <si>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</si>
  <si>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</si>
  <si>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</si>
  <si>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</si>
  <si>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</si>
  <si>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</si>
  <si>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</si>
  <si>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</si>
  <si>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</si>
  <si>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</si>
  <si>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</si>
  <si>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</si>
  <si>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</si>
  <si>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</si>
  <si>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</si>
  <si>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</si>
  <si>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</si>
  <si>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</si>
  <si>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</si>
  <si>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</si>
  <si>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</si>
  <si>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</si>
  <si>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</si>
  <si>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</si>
  <si>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</si>
  <si>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</si>
  <si>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</si>
  <si>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</si>
  <si>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</si>
  <si>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</si>
  <si>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</si>
  <si>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</si>
  <si>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</si>
  <si>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</si>
  <si>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</si>
  <si>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</si>
  <si>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</si>
  <si>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</si>
  <si>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</si>
  <si>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</si>
  <si>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</si>
  <si>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</si>
  <si>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</si>
  <si>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</si>
  <si>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</si>
  <si>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</si>
  <si>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</si>
  <si>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</si>
  <si>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</si>
  <si>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</si>
  <si>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</si>
  <si>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</si>
  <si>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</si>
  <si>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</si>
  <si>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</si>
  <si>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</si>
  <si>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</si>
  <si>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</si>
  <si>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</si>
  <si>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</si>
  <si>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</si>
  <si>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</si>
  <si>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</si>
  <si>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</si>
  <si>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</si>
  <si>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</si>
  <si>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</si>
  <si>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</si>
  <si>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</si>
  <si>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</si>
  <si>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</si>
  <si>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</si>
  <si>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和歌山県紀美野町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</si>
  <si>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</si>
  <si>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</si>
  <si>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</si>
  <si>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</si>
  <si>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</si>
  <si>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</si>
  <si>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</si>
  <si>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</si>
  <si>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</si>
  <si>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</si>
  <si>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</si>
  <si>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</si>
  <si>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</si>
  <si>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</si>
  <si>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</si>
  <si>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</si>
  <si>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</si>
  <si>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</si>
  <si>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</si>
  <si>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</si>
  <si>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</si>
  <si>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</si>
  <si>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</si>
  <si>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</si>
  <si>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</si>
  <si>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</si>
  <si>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</si>
  <si>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</si>
  <si>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</si>
  <si>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</si>
  <si>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</si>
  <si>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</si>
  <si>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</si>
  <si>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</si>
  <si>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</si>
  <si>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</si>
  <si>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</si>
  <si>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</si>
  <si>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</si>
  <si>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</si>
  <si>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</si>
  <si>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</si>
  <si>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</si>
  <si>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</si>
  <si>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</si>
  <si>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</si>
  <si>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</si>
  <si>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</si>
  <si>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</si>
  <si>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</si>
  <si>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</si>
  <si>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</si>
  <si>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</si>
  <si>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</si>
  <si>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</si>
  <si>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</si>
  <si>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</si>
  <si>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</si>
  <si>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</si>
  <si>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</si>
  <si>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</si>
  <si>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</si>
  <si>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</si>
  <si>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</si>
  <si>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</si>
  <si>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</si>
  <si>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</si>
  <si>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</si>
  <si>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</si>
  <si>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</si>
  <si>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</si>
  <si>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</si>
  <si>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</si>
  <si>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</si>
  <si>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</si>
  <si>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</si>
  <si>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</si>
  <si>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</si>
  <si>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</si>
  <si>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</si>
  <si>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</si>
  <si>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</si>
  <si>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</si>
  <si>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</si>
  <si>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</si>
  <si>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</si>
  <si>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</si>
  <si>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</si>
  <si>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</si>
  <si>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</si>
  <si>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</si>
  <si>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</si>
  <si>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</si>
  <si>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</si>
  <si>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</si>
  <si>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</si>
  <si>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</si>
  <si>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</si>
  <si>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</si>
  <si>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</si>
  <si>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</si>
  <si>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</si>
  <si>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</si>
  <si>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</si>
  <si>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</si>
  <si>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</si>
  <si>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</si>
  <si>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</si>
  <si>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</si>
  <si>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</si>
  <si>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</si>
  <si>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</si>
  <si>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</si>
  <si>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</si>
  <si>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</si>
  <si>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</si>
  <si>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</si>
  <si>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</si>
  <si>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</si>
  <si>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</si>
  <si>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</si>
  <si>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</si>
  <si>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</si>
  <si>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</si>
  <si>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</si>
  <si>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</si>
  <si>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</si>
  <si>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</si>
  <si>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</si>
  <si>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</si>
  <si>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</si>
  <si>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</si>
  <si>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</si>
  <si>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</si>
  <si>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</si>
  <si>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</si>
  <si>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</si>
  <si>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</si>
  <si>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</si>
  <si>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</si>
  <si>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</si>
  <si>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</si>
  <si>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</si>
  <si>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</si>
  <si>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</si>
  <si>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</si>
  <si>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</si>
  <si>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</si>
  <si>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</si>
  <si>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</si>
  <si>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和歌山県紀美野町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</si>
  <si>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</si>
  <si>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</si>
  <si>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</si>
  <si>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</si>
  <si>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</si>
  <si>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</si>
  <si>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</si>
  <si>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</si>
  <si>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</si>
  <si>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</si>
  <si>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</si>
  <si>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</si>
  <si>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</si>
  <si>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</si>
  <si>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</si>
  <si>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</si>
  <si>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</si>
  <si>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</si>
  <si>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</si>
  <si>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</si>
  <si>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</si>
  <si>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</si>
  <si>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</si>
  <si>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</si>
  <si>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</si>
  <si>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</si>
  <si>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</si>
  <si>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</si>
  <si>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</si>
  <si>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</si>
  <si>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</si>
  <si>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</si>
  <si>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</si>
  <si>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</si>
  <si>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</si>
  <si>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</si>
  <si>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</si>
  <si>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</si>
  <si>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西部簡易水道事業会計</t>
    <phoneticPr fontId="5"/>
  </si>
  <si>
    <t>法適用企業</t>
    <phoneticPr fontId="5"/>
  </si>
  <si>
    <t>東部簡易水道事業会計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</si>
  <si>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</si>
  <si>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</si>
  <si>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</si>
  <si>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</si>
  <si>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</si>
  <si>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</si>
  <si>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</si>
  <si>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</si>
  <si>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</si>
  <si>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</si>
  <si>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</si>
  <si>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</si>
  <si>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</si>
  <si>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</si>
  <si>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</si>
  <si>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</si>
  <si>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</si>
  <si>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</si>
  <si>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</si>
  <si>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</si>
  <si>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</si>
  <si>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</si>
  <si>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</si>
  <si>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</si>
  <si>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</si>
  <si>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</si>
  <si>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</si>
  <si>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</si>
  <si>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</si>
  <si>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</si>
  <si>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</si>
  <si>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</si>
  <si>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</si>
  <si>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</si>
  <si>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</si>
  <si>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</si>
  <si>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</si>
  <si>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</si>
  <si>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</si>
  <si>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</si>
  <si>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</si>
  <si>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</si>
  <si>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</si>
  <si>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</si>
  <si>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</si>
  <si>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</si>
  <si>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</si>
  <si>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</si>
  <si>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</si>
  <si>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</si>
  <si>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</si>
  <si>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</si>
  <si>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</si>
  <si>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</si>
  <si>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</si>
  <si>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</si>
  <si>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</si>
  <si>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</si>
  <si>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</si>
  <si>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</si>
  <si>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</si>
  <si>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</si>
  <si>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</si>
  <si>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</si>
  <si>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</si>
  <si>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</si>
  <si>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</si>
  <si>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</si>
  <si>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</si>
  <si>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</si>
  <si>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</si>
  <si>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</si>
  <si>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</si>
  <si>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</si>
  <si>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</si>
  <si>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</si>
  <si>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</si>
  <si>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</si>
  <si>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</si>
  <si>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</si>
  <si>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</si>
  <si>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</si>
  <si>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</si>
  <si>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</si>
  <si>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</si>
  <si>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</si>
  <si>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</si>
  <si>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</si>
  <si>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</si>
  <si>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</si>
  <si>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</si>
  <si>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</si>
  <si>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</si>
  <si>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</si>
  <si>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</si>
  <si>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</si>
  <si>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</si>
  <si>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</si>
  <si>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</si>
  <si>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</si>
  <si>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</si>
  <si>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</si>
  <si>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</si>
  <si>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</si>
  <si>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</si>
  <si>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</si>
  <si>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</si>
  <si>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</si>
  <si>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</si>
  <si>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</si>
  <si>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</si>
  <si>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</si>
  <si>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</si>
  <si>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</si>
  <si>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</si>
  <si>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</si>
  <si>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</si>
  <si>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</si>
  <si>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</si>
  <si>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</si>
  <si>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</si>
  <si>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</si>
  <si>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</si>
  <si>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</si>
  <si>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</si>
  <si>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</si>
  <si>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</si>
  <si>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</si>
  <si>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</si>
  <si>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</si>
  <si>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</si>
  <si>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</si>
  <si>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</si>
  <si>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</si>
  <si>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</si>
  <si>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</si>
  <si>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</si>
  <si>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21.34</t>
  </si>
  <si>
    <t>▲ 0.54</t>
  </si>
  <si>
    <t>▲ 10.22</t>
  </si>
  <si>
    <t>西部簡易水道事業会計</t>
  </si>
  <si>
    <t>一般会計</t>
  </si>
  <si>
    <t>介護保険事業会計</t>
  </si>
  <si>
    <t>東部簡易水道事業会計</t>
  </si>
  <si>
    <t>国民健康保険事業会計</t>
  </si>
  <si>
    <t>農業集落排水事業会計</t>
  </si>
  <si>
    <t>国民健康保険診療所事業会計</t>
  </si>
  <si>
    <t>後期高齢者医療会計</t>
  </si>
  <si>
    <t>その他会計（赤字）</t>
  </si>
  <si>
    <t>その他会計（黒字）</t>
  </si>
  <si>
    <t>R01</t>
    <phoneticPr fontId="5"/>
  </si>
  <si>
    <t>R02</t>
    <phoneticPr fontId="5"/>
  </si>
  <si>
    <t>R03</t>
    <phoneticPr fontId="5"/>
  </si>
  <si>
    <t>R04</t>
    <phoneticPr fontId="5"/>
  </si>
  <si>
    <t>R05</t>
    <phoneticPr fontId="5"/>
  </si>
  <si>
    <t>国民健康保険野上厚生病院組合</t>
    <rPh sb="0" eb="4">
      <t>コクミンケンコウ</t>
    </rPh>
    <rPh sb="4" eb="6">
      <t>ホケン</t>
    </rPh>
    <rPh sb="6" eb="8">
      <t>ノカミ</t>
    </rPh>
    <rPh sb="8" eb="10">
      <t>コウセイ</t>
    </rPh>
    <rPh sb="10" eb="12">
      <t>ビョウイン</t>
    </rPh>
    <rPh sb="12" eb="14">
      <t>クミアイ</t>
    </rPh>
    <phoneticPr fontId="10"/>
  </si>
  <si>
    <t>海南海草老人福祉施設事務組合</t>
    <rPh sb="0" eb="2">
      <t>カイナン</t>
    </rPh>
    <rPh sb="2" eb="4">
      <t>カイソウ</t>
    </rPh>
    <rPh sb="4" eb="6">
      <t>ロウジン</t>
    </rPh>
    <rPh sb="6" eb="8">
      <t>フクシ</t>
    </rPh>
    <rPh sb="8" eb="10">
      <t>シセツ</t>
    </rPh>
    <rPh sb="10" eb="14">
      <t>ジムクミアイ</t>
    </rPh>
    <phoneticPr fontId="10"/>
  </si>
  <si>
    <t>五色台広域施設組合</t>
    <rPh sb="0" eb="3">
      <t>ゴシキダイ</t>
    </rPh>
    <rPh sb="3" eb="5">
      <t>コウイキ</t>
    </rPh>
    <rPh sb="5" eb="7">
      <t>シセツ</t>
    </rPh>
    <rPh sb="7" eb="9">
      <t>クミアイ</t>
    </rPh>
    <phoneticPr fontId="10"/>
  </si>
  <si>
    <t>海南海草環境衛生施設組合</t>
    <rPh sb="0" eb="4">
      <t>カイナンカイソウ</t>
    </rPh>
    <rPh sb="4" eb="6">
      <t>カンキョウ</t>
    </rPh>
    <rPh sb="6" eb="8">
      <t>エイセイ</t>
    </rPh>
    <rPh sb="8" eb="10">
      <t>シセツ</t>
    </rPh>
    <rPh sb="10" eb="12">
      <t>クミアイ</t>
    </rPh>
    <phoneticPr fontId="10"/>
  </si>
  <si>
    <t>紀の海広域施設組合</t>
    <rPh sb="0" eb="1">
      <t>キ</t>
    </rPh>
    <rPh sb="2" eb="3">
      <t>ウミ</t>
    </rPh>
    <rPh sb="3" eb="5">
      <t>コウイキ</t>
    </rPh>
    <rPh sb="5" eb="7">
      <t>シセツ</t>
    </rPh>
    <rPh sb="7" eb="9">
      <t>クミアイ</t>
    </rPh>
    <phoneticPr fontId="10"/>
  </si>
  <si>
    <t>和歌山県市町村総合事務組合</t>
    <rPh sb="0" eb="3">
      <t>ワカヤマ</t>
    </rPh>
    <rPh sb="3" eb="4">
      <t>ケン</t>
    </rPh>
    <rPh sb="4" eb="7">
      <t>シチョウソン</t>
    </rPh>
    <rPh sb="7" eb="9">
      <t>ソウゴウ</t>
    </rPh>
    <rPh sb="9" eb="13">
      <t>ジムクミアイ</t>
    </rPh>
    <phoneticPr fontId="10"/>
  </si>
  <si>
    <t>和歌山地方税回収機構</t>
    <rPh sb="0" eb="3">
      <t>ワカヤマ</t>
    </rPh>
    <rPh sb="3" eb="6">
      <t>チホウゼイ</t>
    </rPh>
    <rPh sb="6" eb="8">
      <t>カイシュウ</t>
    </rPh>
    <rPh sb="8" eb="10">
      <t>キコウ</t>
    </rPh>
    <phoneticPr fontId="10"/>
  </si>
  <si>
    <t>和歌山県後期高齢者医療広域組合（一般会計）</t>
    <rPh sb="0" eb="3">
      <t>ワカヤマ</t>
    </rPh>
    <rPh sb="3" eb="4">
      <t>ケン</t>
    </rPh>
    <rPh sb="4" eb="6">
      <t>コウキ</t>
    </rPh>
    <rPh sb="6" eb="9">
      <t>コウレイシャ</t>
    </rPh>
    <rPh sb="9" eb="11">
      <t>イリョウ</t>
    </rPh>
    <rPh sb="11" eb="13">
      <t>コウイキ</t>
    </rPh>
    <rPh sb="13" eb="15">
      <t>クミアイ</t>
    </rPh>
    <rPh sb="16" eb="18">
      <t>イッパン</t>
    </rPh>
    <rPh sb="18" eb="20">
      <t>カイケイ</t>
    </rPh>
    <phoneticPr fontId="10"/>
  </si>
  <si>
    <t>和歌山県後期高齢者医療広域組合（特別会計）</t>
    <rPh sb="0" eb="3">
      <t>ワカヤマ</t>
    </rPh>
    <rPh sb="3" eb="4">
      <t>ケン</t>
    </rPh>
    <rPh sb="4" eb="6">
      <t>コウキ</t>
    </rPh>
    <rPh sb="6" eb="9">
      <t>コウレイシャ</t>
    </rPh>
    <rPh sb="9" eb="11">
      <t>イリョウ</t>
    </rPh>
    <rPh sb="11" eb="13">
      <t>コウイキ</t>
    </rPh>
    <rPh sb="13" eb="15">
      <t>クミアイ</t>
    </rPh>
    <rPh sb="16" eb="18">
      <t>トクベツ</t>
    </rPh>
    <rPh sb="18" eb="20">
      <t>カイケイ</t>
    </rPh>
    <phoneticPr fontId="10"/>
  </si>
  <si>
    <t>紀美野町土地開発公社</t>
    <phoneticPr fontId="10"/>
  </si>
  <si>
    <t>-</t>
    <phoneticPr fontId="2"/>
  </si>
  <si>
    <t>-</t>
    <phoneticPr fontId="10"/>
  </si>
  <si>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</si>
  <si>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10"/>
  </si>
  <si>
    <t>ふるさとまちづくり応援基金</t>
    <rPh sb="9" eb="11">
      <t>オウエン</t>
    </rPh>
    <rPh sb="11" eb="13">
      <t>キキン</t>
    </rPh>
    <phoneticPr fontId="5"/>
  </si>
  <si>
    <t>上芝文化教育振興基金</t>
    <rPh sb="0" eb="2">
      <t>ウエシバ</t>
    </rPh>
    <rPh sb="2" eb="4">
      <t>ブンカ</t>
    </rPh>
    <rPh sb="4" eb="6">
      <t>キョウイク</t>
    </rPh>
    <rPh sb="6" eb="8">
      <t>シンコウ</t>
    </rPh>
    <rPh sb="8" eb="10">
      <t>キキン</t>
    </rPh>
    <phoneticPr fontId="5"/>
  </si>
  <si>
    <t>森林環境譲与税基金</t>
    <rPh sb="0" eb="2">
      <t>シンリン</t>
    </rPh>
    <rPh sb="2" eb="4">
      <t>カンキョウ</t>
    </rPh>
    <rPh sb="4" eb="7">
      <t>ジョウヨゼイ</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</si>
</sst>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4CB-43B7-B23D-371E4D1E80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160590</c:v>
                </c:pt>
                <c:pt idx="1">
                  <c:v>221495</c:v>
                </c:pt>
                <c:pt idx="2">
                  <c:v>104984</c:v>
                </c:pt>
                <c:pt idx="3">
                  <c:v>163047</c:v>
                </c:pt>
                <c:pt idx="4">
                  <c:v>210453</c:v>
                </c:pt>
              </c:numCache>
            </c:numRef>
          </c:val>
          <c:smooth val="0"/>
          <c:extLst>
            <c:ext xmlns:c16="http://schemas.microsoft.com/office/drawing/2014/chart" uri="{C3380CC4-5D6E-409C-BE32-E72D297353CC}">
              <c16:uniqueId val="{00000001-14CB-43B7-B23D-371E4D1E80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10.34</c:v>
                </c:pt>
                <c:pt idx="1">
                  <c:v>11.18</c:v>
                </c:pt>
                <c:pt idx="2">
                  <c:v>14.86</c:v>
                </c:pt>
                <c:pt idx="3">
                  <c:v>8.5299999999999994</c:v>
                </c:pt>
                <c:pt idx="4">
                  <c:v>4.75</c:v>
                </c:pt>
              </c:numCache>
            </c:numRef>
          </c:val>
          <c:extLst>
            <c:ext xmlns:c16="http://schemas.microsoft.com/office/drawing/2014/chart" uri="{C3380CC4-5D6E-409C-BE32-E72D297353CC}">
              <c16:uniqueId val="{00000000-25F2-4F14-A197-31E762E13E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56.26</c:v>
                </c:pt>
                <c:pt idx="1">
                  <c:v>32.270000000000003</c:v>
                </c:pt>
                <c:pt idx="2">
                  <c:v>33.64</c:v>
                </c:pt>
                <c:pt idx="3">
                  <c:v>34.119999999999997</c:v>
                </c:pt>
                <c:pt idx="4">
                  <c:v>27.59</c:v>
                </c:pt>
              </c:numCache>
            </c:numRef>
          </c:val>
          <c:extLst>
            <c:ext xmlns:c16="http://schemas.microsoft.com/office/drawing/2014/chart" uri="{C3380CC4-5D6E-409C-BE32-E72D297353CC}">
              <c16:uniqueId val="{00000001-25F2-4F14-A197-31E762E13E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c:v>
                </c:pt>
                <c:pt idx="1">
                  <c:v>-21.34</c:v>
                </c:pt>
                <c:pt idx="2">
                  <c:v>11.78</c:v>
                </c:pt>
                <c:pt idx="3">
                  <c:v>-0.54</c:v>
                </c:pt>
                <c:pt idx="4">
                  <c:v>-10.220000000000001</c:v>
                </c:pt>
              </c:numCache>
            </c:numRef>
          </c:val>
          <c:smooth val="0"/>
          <c:extLst>
            <c:ext xmlns:c16="http://schemas.microsoft.com/office/drawing/2014/chart" uri="{C3380CC4-5D6E-409C-BE32-E72D297353CC}">
              <c16:uniqueId val="{00000002-25F2-4F14-A197-31E762E13E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5.77</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5224-4B26-81C1-E0A7AA9F43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24-4B26-81C1-E0A7AA9F43E8}"/>
            </c:ext>
          </c:extLst>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0.04</c:v>
                </c:pt>
                <c:pt idx="4">
                  <c:v>#N/A</c:v>
                </c:pt>
                <c:pt idx="5">
                  <c:v>0.03</c:v>
                </c:pt>
                <c:pt idx="6">
                  <c:v>#N/A</c:v>
                </c:pt>
                <c:pt idx="7">
                  <c:v>0.04</c:v>
                </c:pt>
                <c:pt idx="8">
                  <c:v>#N/A</c:v>
                </c:pt>
                <c:pt idx="9">
                  <c:v>0.03</c:v>
                </c:pt>
              </c:numCache>
            </c:numRef>
          </c:val>
          <c:extLst>
            <c:ext xmlns:c16="http://schemas.microsoft.com/office/drawing/2014/chart" uri="{C3380CC4-5D6E-409C-BE32-E72D297353CC}">
              <c16:uniqueId val="{00000002-5224-4B26-81C1-E0A7AA9F43E8}"/>
            </c:ext>
          </c:extLst>
        </c:ser>
        <c:ser>
          <c:idx val="3"/>
          <c:order val="3"/>
          <c:tx>
            <c:strRef>
              <c:f>データシート!$A$30</c:f>
              <c:strCache>
                <c:ptCount val="1"/>
                <c:pt idx="0">
                  <c:v>国民健康保険診療所事業会計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0.05</c:v>
                </c:pt>
                <c:pt idx="4">
                  <c:v>#N/A</c:v>
                </c:pt>
                <c:pt idx="5">
                  <c:v>0.06</c:v>
                </c:pt>
                <c:pt idx="6">
                  <c:v>#N/A</c:v>
                </c:pt>
                <c:pt idx="7">
                  <c:v>0.06</c:v>
                </c:pt>
                <c:pt idx="8">
                  <c:v>#N/A</c:v>
                </c:pt>
                <c:pt idx="9">
                  <c:v>0.04</c:v>
                </c:pt>
              </c:numCache>
            </c:numRef>
          </c:val>
          <c:extLst>
            <c:ext xmlns:c16="http://schemas.microsoft.com/office/drawing/2014/chart" uri="{C3380CC4-5D6E-409C-BE32-E72D297353CC}">
              <c16:uniqueId val="{00000003-5224-4B26-81C1-E0A7AA9F43E8}"/>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4-5224-4B26-81C1-E0A7AA9F43E8}"/>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0.42</c:v>
                </c:pt>
                <c:pt idx="4">
                  <c:v>#N/A</c:v>
                </c:pt>
                <c:pt idx="5">
                  <c:v>1.05</c:v>
                </c:pt>
                <c:pt idx="6">
                  <c:v>#N/A</c:v>
                </c:pt>
                <c:pt idx="7">
                  <c:v>0.44</c:v>
                </c:pt>
                <c:pt idx="8">
                  <c:v>#N/A</c:v>
                </c:pt>
                <c:pt idx="9">
                  <c:v>0.32</c:v>
                </c:pt>
              </c:numCache>
            </c:numRef>
          </c:val>
          <c:extLst>
            <c:ext xmlns:c16="http://schemas.microsoft.com/office/drawing/2014/chart" uri="{C3380CC4-5D6E-409C-BE32-E72D297353CC}">
              <c16:uniqueId val="{00000005-5224-4B26-81C1-E0A7AA9F43E8}"/>
            </c:ext>
          </c:extLst>
        </c:ser>
        <c:ser>
          <c:idx val="6"/>
          <c:order val="6"/>
          <c:tx>
            <c:strRef>
              <c:f>データシート!$A$33</c:f>
              <c:strCache>
                <c:ptCount val="1"/>
                <c:pt idx="0">
                  <c:v>東部簡易水道事業会計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0.72</c:v>
                </c:pt>
              </c:numCache>
            </c:numRef>
          </c:val>
          <c:extLst>
            <c:ext xmlns:c16="http://schemas.microsoft.com/office/drawing/2014/chart" uri="{C3380CC4-5D6E-409C-BE32-E72D297353CC}">
              <c16:uniqueId val="{00000006-5224-4B26-81C1-E0A7AA9F43E8}"/>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0.89</c:v>
                </c:pt>
                <c:pt idx="4">
                  <c:v>#N/A</c:v>
                </c:pt>
                <c:pt idx="5">
                  <c:v>1.26</c:v>
                </c:pt>
                <c:pt idx="6">
                  <c:v>#N/A</c:v>
                </c:pt>
                <c:pt idx="7">
                  <c:v>1.64</c:v>
                </c:pt>
                <c:pt idx="8">
                  <c:v>#N/A</c:v>
                </c:pt>
                <c:pt idx="9">
                  <c:v>0.73</c:v>
                </c:pt>
              </c:numCache>
            </c:numRef>
          </c:val>
          <c:extLst>
            <c:ext xmlns:c16="http://schemas.microsoft.com/office/drawing/2014/chart" uri="{C3380CC4-5D6E-409C-BE32-E72D297353CC}">
              <c16:uniqueId val="{00000007-5224-4B26-81C1-E0A7AA9F43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10.27</c:v>
                </c:pt>
                <c:pt idx="2">
                  <c:v>#N/A</c:v>
                </c:pt>
                <c:pt idx="3">
                  <c:v>11.66</c:v>
                </c:pt>
                <c:pt idx="4">
                  <c:v>#N/A</c:v>
                </c:pt>
                <c:pt idx="5">
                  <c:v>14.85</c:v>
                </c:pt>
                <c:pt idx="6">
                  <c:v>#N/A</c:v>
                </c:pt>
                <c:pt idx="7">
                  <c:v>8.52</c:v>
                </c:pt>
                <c:pt idx="8">
                  <c:v>#N/A</c:v>
                </c:pt>
                <c:pt idx="9">
                  <c:v>4.75</c:v>
                </c:pt>
              </c:numCache>
            </c:numRef>
          </c:val>
          <c:extLst>
            <c:ext xmlns:c16="http://schemas.microsoft.com/office/drawing/2014/chart" uri="{C3380CC4-5D6E-409C-BE32-E72D297353CC}">
              <c16:uniqueId val="{00000008-5224-4B26-81C1-E0A7AA9F43E8}"/>
            </c:ext>
          </c:extLst>
        </c:ser>
        <c:ser>
          <c:idx val="9"/>
          <c:order val="9"/>
          <c:tx>
            <c:strRef>
              <c:f>データシート!$A$36</c:f>
              <c:strCache>
                <c:ptCount val="1"/>
                <c:pt idx="0">
                  <c:v>西部簡易水道事業会計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6.14</c:v>
                </c:pt>
                <c:pt idx="4">
                  <c:v>#N/A</c:v>
                </c:pt>
                <c:pt idx="5">
                  <c:v>6.34</c:v>
                </c:pt>
                <c:pt idx="6">
                  <c:v>#N/A</c:v>
                </c:pt>
                <c:pt idx="7">
                  <c:v>7.62</c:v>
                </c:pt>
                <c:pt idx="8">
                  <c:v>#N/A</c:v>
                </c:pt>
                <c:pt idx="9">
                  <c:v>8.7200000000000006</c:v>
                </c:pt>
              </c:numCache>
            </c:numRef>
          </c:val>
          <c:extLst>
            <c:ext xmlns:c16="http://schemas.microsoft.com/office/drawing/2014/chart" uri="{C3380CC4-5D6E-409C-BE32-E72D297353CC}">
              <c16:uniqueId val="{00000009-5224-4B26-81C1-E0A7AA9F43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1053</c:v>
                </c:pt>
                <c:pt idx="5">
                  <c:v>997</c:v>
                </c:pt>
                <c:pt idx="8">
                  <c:v>935</c:v>
                </c:pt>
                <c:pt idx="11">
                  <c:v>899</c:v>
                </c:pt>
                <c:pt idx="14">
                  <c:v>882</c:v>
                </c:pt>
              </c:numCache>
            </c:numRef>
          </c:val>
          <c:extLst>
            <c:ext xmlns:c16="http://schemas.microsoft.com/office/drawing/2014/chart" uri="{C3380CC4-5D6E-409C-BE32-E72D297353CC}">
              <c16:uniqueId val="{00000000-8638-483A-9227-F016276558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38-483A-9227-F016276558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2-8638-483A-9227-F016276558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154</c:v>
                </c:pt>
                <c:pt idx="3">
                  <c:v>127</c:v>
                </c:pt>
                <c:pt idx="6">
                  <c:v>128</c:v>
                </c:pt>
                <c:pt idx="9">
                  <c:v>150</c:v>
                </c:pt>
                <c:pt idx="12">
                  <c:v>145</c:v>
                </c:pt>
              </c:numCache>
            </c:numRef>
          </c:val>
          <c:extLst>
            <c:ext xmlns:c16="http://schemas.microsoft.com/office/drawing/2014/chart" uri="{C3380CC4-5D6E-409C-BE32-E72D297353CC}">
              <c16:uniqueId val="{00000003-8638-483A-9227-F016276558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51</c:v>
                </c:pt>
                <c:pt idx="6">
                  <c:v>38</c:v>
                </c:pt>
                <c:pt idx="9">
                  <c:v>31</c:v>
                </c:pt>
                <c:pt idx="12">
                  <c:v>41</c:v>
                </c:pt>
              </c:numCache>
            </c:numRef>
          </c:val>
          <c:extLst>
            <c:ext xmlns:c16="http://schemas.microsoft.com/office/drawing/2014/chart" uri="{C3380CC4-5D6E-409C-BE32-E72D297353CC}">
              <c16:uniqueId val="{00000004-8638-483A-9227-F016276558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8-483A-9227-F016276558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38-483A-9227-F016276558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1193</c:v>
                </c:pt>
                <c:pt idx="3">
                  <c:v>1127</c:v>
                </c:pt>
                <c:pt idx="6">
                  <c:v>1105</c:v>
                </c:pt>
                <c:pt idx="9">
                  <c:v>1093</c:v>
                </c:pt>
                <c:pt idx="12">
                  <c:v>1123</c:v>
                </c:pt>
              </c:numCache>
            </c:numRef>
          </c:val>
          <c:extLst>
            <c:ext xmlns:c16="http://schemas.microsoft.com/office/drawing/2014/chart" uri="{C3380CC4-5D6E-409C-BE32-E72D297353CC}">
              <c16:uniqueId val="{00000007-8638-483A-9227-F016276558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351</c:v>
                </c:pt>
                <c:pt idx="2">
                  <c:v>#N/A</c:v>
                </c:pt>
                <c:pt idx="3">
                  <c:v>#N/A</c:v>
                </c:pt>
                <c:pt idx="4">
                  <c:v>308</c:v>
                </c:pt>
                <c:pt idx="5">
                  <c:v>#N/A</c:v>
                </c:pt>
                <c:pt idx="6">
                  <c:v>#N/A</c:v>
                </c:pt>
                <c:pt idx="7">
                  <c:v>336</c:v>
                </c:pt>
                <c:pt idx="8">
                  <c:v>#N/A</c:v>
                </c:pt>
                <c:pt idx="9">
                  <c:v>#N/A</c:v>
                </c:pt>
                <c:pt idx="10">
                  <c:v>376</c:v>
                </c:pt>
                <c:pt idx="11">
                  <c:v>#N/A</c:v>
                </c:pt>
                <c:pt idx="12">
                  <c:v>#N/A</c:v>
                </c:pt>
                <c:pt idx="13">
                  <c:v>427</c:v>
                </c:pt>
                <c:pt idx="14">
                  <c:v>#N/A</c:v>
                </c:pt>
              </c:numCache>
            </c:numRef>
          </c:val>
          <c:smooth val="0"/>
          <c:extLst>
            <c:ext xmlns:c16="http://schemas.microsoft.com/office/drawing/2014/chart" uri="{C3380CC4-5D6E-409C-BE32-E72D297353CC}">
              <c16:uniqueId val="{00000008-8638-483A-9227-F016276558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8130</c:v>
                </c:pt>
                <c:pt idx="5">
                  <c:v>7747</c:v>
                </c:pt>
                <c:pt idx="8">
                  <c:v>7514</c:v>
                </c:pt>
                <c:pt idx="11">
                  <c:v>7015</c:v>
                </c:pt>
                <c:pt idx="14">
                  <c:v>7356</c:v>
                </c:pt>
              </c:numCache>
            </c:numRef>
          </c:val>
          <c:extLst>
            <c:ext xmlns:c16="http://schemas.microsoft.com/office/drawing/2014/chart" uri="{C3380CC4-5D6E-409C-BE32-E72D297353CC}">
              <c16:uniqueId val="{00000000-5FF3-4785-8888-B5079BB931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134</c:v>
                </c:pt>
                <c:pt idx="5">
                  <c:v>149</c:v>
                </c:pt>
                <c:pt idx="8">
                  <c:v>27</c:v>
                </c:pt>
                <c:pt idx="11">
                  <c:v>26</c:v>
                </c:pt>
                <c:pt idx="14">
                  <c:v>19</c:v>
                </c:pt>
              </c:numCache>
            </c:numRef>
          </c:val>
          <c:extLst>
            <c:ext xmlns:c16="http://schemas.microsoft.com/office/drawing/2014/chart" uri="{C3380CC4-5D6E-409C-BE32-E72D297353CC}">
              <c16:uniqueId val="{00000001-5FF3-4785-8888-B5079BB931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2957</c:v>
                </c:pt>
                <c:pt idx="5">
                  <c:v>2959</c:v>
                </c:pt>
                <c:pt idx="8">
                  <c:v>2932</c:v>
                </c:pt>
                <c:pt idx="11">
                  <c:v>2770</c:v>
                </c:pt>
                <c:pt idx="14">
                  <c:v>2394</c:v>
                </c:pt>
              </c:numCache>
            </c:numRef>
          </c:val>
          <c:extLst>
            <c:ext xmlns:c16="http://schemas.microsoft.com/office/drawing/2014/chart" uri="{C3380CC4-5D6E-409C-BE32-E72D297353CC}">
              <c16:uniqueId val="{00000002-5FF3-4785-8888-B5079BB931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175</c:v>
                </c:pt>
                <c:pt idx="3">
                  <c:v>230</c:v>
                </c:pt>
                <c:pt idx="6">
                  <c:v>0</c:v>
                </c:pt>
                <c:pt idx="9">
                  <c:v>0</c:v>
                </c:pt>
                <c:pt idx="12">
                  <c:v>0</c:v>
                </c:pt>
              </c:numCache>
            </c:numRef>
          </c:val>
          <c:extLst>
            <c:ext xmlns:c16="http://schemas.microsoft.com/office/drawing/2014/chart" uri="{C3380CC4-5D6E-409C-BE32-E72D297353CC}">
              <c16:uniqueId val="{00000003-5FF3-4785-8888-B5079BB931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3-4785-8888-B5079BB931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F3-4785-8888-B5079BB931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1402</c:v>
                </c:pt>
                <c:pt idx="3">
                  <c:v>1354</c:v>
                </c:pt>
                <c:pt idx="6">
                  <c:v>1313</c:v>
                </c:pt>
                <c:pt idx="9">
                  <c:v>1246</c:v>
                </c:pt>
                <c:pt idx="12">
                  <c:v>1276</c:v>
                </c:pt>
              </c:numCache>
            </c:numRef>
          </c:val>
          <c:extLst>
            <c:ext xmlns:c16="http://schemas.microsoft.com/office/drawing/2014/chart" uri="{C3380CC4-5D6E-409C-BE32-E72D297353CC}">
              <c16:uniqueId val="{00000006-5FF3-4785-8888-B5079BB931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2512</c:v>
                </c:pt>
                <c:pt idx="3">
                  <c:v>2588</c:v>
                </c:pt>
                <c:pt idx="6">
                  <c:v>2721</c:v>
                </c:pt>
                <c:pt idx="9">
                  <c:v>2620</c:v>
                </c:pt>
                <c:pt idx="12">
                  <c:v>2522</c:v>
                </c:pt>
              </c:numCache>
            </c:numRef>
          </c:val>
          <c:extLst>
            <c:ext xmlns:c16="http://schemas.microsoft.com/office/drawing/2014/chart" uri="{C3380CC4-5D6E-409C-BE32-E72D297353CC}">
              <c16:uniqueId val="{00000007-5FF3-4785-8888-B5079BB931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384</c:v>
                </c:pt>
                <c:pt idx="3">
                  <c:v>349</c:v>
                </c:pt>
                <c:pt idx="6">
                  <c:v>315</c:v>
                </c:pt>
                <c:pt idx="9">
                  <c:v>300</c:v>
                </c:pt>
                <c:pt idx="12">
                  <c:v>487</c:v>
                </c:pt>
              </c:numCache>
            </c:numRef>
          </c:val>
          <c:extLst>
            <c:ext xmlns:c16="http://schemas.microsoft.com/office/drawing/2014/chart" uri="{C3380CC4-5D6E-409C-BE32-E72D297353CC}">
              <c16:uniqueId val="{00000008-5FF3-4785-8888-B5079BB931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F3-4785-8888-B5079BB931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8429</c:v>
                </c:pt>
                <c:pt idx="3">
                  <c:v>8525</c:v>
                </c:pt>
                <c:pt idx="6">
                  <c:v>7893</c:v>
                </c:pt>
                <c:pt idx="9">
                  <c:v>7217</c:v>
                </c:pt>
                <c:pt idx="12">
                  <c:v>7201</c:v>
                </c:pt>
              </c:numCache>
            </c:numRef>
          </c:val>
          <c:extLst>
            <c:ext xmlns:c16="http://schemas.microsoft.com/office/drawing/2014/chart" uri="{C3380CC4-5D6E-409C-BE32-E72D297353CC}">
              <c16:uniqueId val="{0000000A-5FF3-4785-8888-B5079BB931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1681</c:v>
                </c:pt>
                <c:pt idx="2">
                  <c:v>#N/A</c:v>
                </c:pt>
                <c:pt idx="3">
                  <c:v>#N/A</c:v>
                </c:pt>
                <c:pt idx="4">
                  <c:v>2190</c:v>
                </c:pt>
                <c:pt idx="5">
                  <c:v>#N/A</c:v>
                </c:pt>
                <c:pt idx="6">
                  <c:v>#N/A</c:v>
                </c:pt>
                <c:pt idx="7">
                  <c:v>1768</c:v>
                </c:pt>
                <c:pt idx="8">
                  <c:v>#N/A</c:v>
                </c:pt>
                <c:pt idx="9">
                  <c:v>#N/A</c:v>
                </c:pt>
                <c:pt idx="10">
                  <c:v>1572</c:v>
                </c:pt>
                <c:pt idx="11">
                  <c:v>#N/A</c:v>
                </c:pt>
                <c:pt idx="12">
                  <c:v>#N/A</c:v>
                </c:pt>
                <c:pt idx="13">
                  <c:v>1717</c:v>
                </c:pt>
                <c:pt idx="14">
                  <c:v>#N/A</c:v>
                </c:pt>
              </c:numCache>
            </c:numRef>
          </c:val>
          <c:smooth val="0"/>
          <c:extLst>
            <c:ext xmlns:c16="http://schemas.microsoft.com/office/drawing/2014/chart" uri="{C3380CC4-5D6E-409C-BE32-E72D297353CC}">
              <c16:uniqueId val="{0000000B-5FF3-4785-8888-B5079BB931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1617</c:v>
                </c:pt>
                <c:pt idx="1">
                  <c:v>1588</c:v>
                </c:pt>
                <c:pt idx="2">
                  <c:v>1287</c:v>
                </c:pt>
              </c:numCache>
            </c:numRef>
          </c:val>
          <c:extLst>
            <c:ext xmlns:c16="http://schemas.microsoft.com/office/drawing/2014/chart" uri="{C3380CC4-5D6E-409C-BE32-E72D297353CC}">
              <c16:uniqueId val="{00000000-A929-44FB-8E70-6FFB965D28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A929-44FB-8E70-6FFB965D28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1899</c:v>
                </c:pt>
                <c:pt idx="1">
                  <c:v>1803</c:v>
                </c:pt>
                <c:pt idx="2">
                  <c:v>1728</c:v>
                </c:pt>
              </c:numCache>
            </c:numRef>
          </c:val>
          <c:extLst>
            <c:ext xmlns:c16="http://schemas.microsoft.com/office/drawing/2014/chart" uri="{C3380CC4-5D6E-409C-BE32-E72D297353CC}">
              <c16:uniqueId val="{00000002-A929-44FB-8E70-6FFB965D28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に拍車をかけるで形で高齢化率（</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現在）が</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％と非常に高くなっており、少子高齢化が一層進んでいるためである。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ポイント悪化し、また類似団体平均よりも</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300">
              <a:latin typeface="ＭＳ Ｐゴシック" panose="020B0600070205080204" pitchFamily="50" charset="-128"/>
              <a:ea typeface="ＭＳ Ｐゴシック" panose="020B0600070205080204" pitchFamily="50" charset="-128"/>
            </a:rPr>
            <a:t>　悪化した要因は、普通交付税の増額などにより経常一般財源が増額（</a:t>
          </a:r>
          <a:r>
            <a:rPr kumimoji="1" lang="en-US" altLang="ja-JP" sz="1300">
              <a:latin typeface="ＭＳ Ｐゴシック" panose="020B0600070205080204" pitchFamily="50" charset="-128"/>
              <a:ea typeface="ＭＳ Ｐゴシック" panose="020B0600070205080204" pitchFamily="50" charset="-128"/>
            </a:rPr>
            <a:t>27,772</a:t>
          </a:r>
          <a:r>
            <a:rPr kumimoji="1" lang="ja-JP" altLang="en-US" sz="1300">
              <a:latin typeface="ＭＳ Ｐゴシック" panose="020B0600070205080204" pitchFamily="50" charset="-128"/>
              <a:ea typeface="ＭＳ Ｐゴシック" panose="020B0600070205080204" pitchFamily="50" charset="-128"/>
            </a:rPr>
            <a:t>千円）したものの、包括業務委託の開始などによる物件費の増加や令和２年度に借入を行った事業への元金の償還が開始されたため公債費が増加したことにより、経常歳出が増額（</a:t>
          </a:r>
          <a:r>
            <a:rPr kumimoji="1" lang="en-US" altLang="ja-JP" sz="1300">
              <a:latin typeface="ＭＳ Ｐゴシック" panose="020B0600070205080204" pitchFamily="50" charset="-128"/>
              <a:ea typeface="ＭＳ Ｐゴシック" panose="020B0600070205080204" pitchFamily="50" charset="-128"/>
            </a:rPr>
            <a:t>46,001</a:t>
          </a:r>
          <a:r>
            <a:rPr kumimoji="1" lang="ja-JP" altLang="en-US" sz="1300">
              <a:latin typeface="ＭＳ Ｐゴシック" panose="020B0600070205080204" pitchFamily="50" charset="-128"/>
              <a:ea typeface="ＭＳ Ｐゴシック" panose="020B0600070205080204" pitchFamily="50" charset="-128"/>
            </a:rPr>
            <a:t>千円）したためである。</a:t>
          </a:r>
        </a:p>
        <a:p>
          <a:r>
            <a:rPr kumimoji="1" lang="ja-JP" altLang="en-US" sz="1300">
              <a:latin typeface="ＭＳ Ｐゴシック" panose="020B0600070205080204" pitchFamily="50" charset="-128"/>
              <a:ea typeface="ＭＳ Ｐゴシック" panose="020B0600070205080204" pitchFamily="50" charset="-128"/>
            </a:rPr>
            <a:t>　経常一般財源については人口減少などにより今後減少が見込まれるため、引き続き経常経費の削減に努めていく。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130916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286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98743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9043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118851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9043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118851</xdr:rowOff>
    </xdr:from>
    <xdr:to>
      <xdr:col>11</xdr:col>
      <xdr:colOff>31750</xdr:colOff>
      <xdr:row>62</xdr:row>
      <xdr:rowOff>144992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4875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80116</xdr:rowOff>
    </xdr:from>
    <xdr:to>
      <xdr:col>23</xdr:col>
      <xdr:colOff>184150</xdr:colOff>
      <xdr:row>63</xdr:row>
      <xdr:rowOff>10266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52193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134320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68051</xdr:rowOff>
    </xdr:from>
    <xdr:to>
      <xdr:col>11</xdr:col>
      <xdr:colOff>82550</xdr:colOff>
      <xdr:row>62</xdr:row>
      <xdr:rowOff>169651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154428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おり、年々その開きは大きくなっている状況である。定員適正化計画により職員の削減に努めているが、給与改定や人的労働力に頼る部分が大きくなっており人件費を増額している要因となっている。また、物件費についても増加傾向にあるため、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デジタル化による事務の効率化や業務フローの見直し、業務委託内容や支所・出張所の在り方などを見直すことで人件費及び物件費の抑制に努めたい。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169863</xdr:rowOff>
    </xdr:from>
    <xdr:to>
      <xdr:col>23</xdr:col>
      <xdr:colOff>133350</xdr:colOff>
      <xdr:row>82</xdr:row>
      <xdr:rowOff>20044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57313"/>
          <a:ext cx="8382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168963</xdr:rowOff>
    </xdr:from>
    <xdr:to>
      <xdr:col>19</xdr:col>
      <xdr:colOff>133350</xdr:colOff>
      <xdr:row>81</xdr:row>
      <xdr:rowOff>169863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56413"/>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139258</xdr:rowOff>
    </xdr:from>
    <xdr:to>
      <xdr:col>15</xdr:col>
      <xdr:colOff>82550</xdr:colOff>
      <xdr:row>81</xdr:row>
      <xdr:rowOff>168963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6708"/>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124685</xdr:rowOff>
    </xdr:from>
    <xdr:to>
      <xdr:col>11</xdr:col>
      <xdr:colOff>31750</xdr:colOff>
      <xdr:row>81</xdr:row>
      <xdr:rowOff>139258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213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140694</xdr:rowOff>
    </xdr:from>
    <xdr:to>
      <xdr:col>23</xdr:col>
      <xdr:colOff>184150</xdr:colOff>
      <xdr:row>82</xdr:row>
      <xdr:rowOff>70844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112771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119063</xdr:rowOff>
    </xdr:from>
    <xdr:to>
      <xdr:col>19</xdr:col>
      <xdr:colOff>184150</xdr:colOff>
      <xdr:row>82</xdr:row>
      <xdr:rowOff>49213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33990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9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118163</xdr:rowOff>
    </xdr:from>
    <xdr:to>
      <xdr:col>15</xdr:col>
      <xdr:colOff>133350</xdr:colOff>
      <xdr:row>82</xdr:row>
      <xdr:rowOff>48313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33090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88458</xdr:rowOff>
    </xdr:from>
    <xdr:to>
      <xdr:col>11</xdr:col>
      <xdr:colOff>82550</xdr:colOff>
      <xdr:row>82</xdr:row>
      <xdr:rowOff>18608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73885</xdr:rowOff>
    </xdr:from>
    <xdr:to>
      <xdr:col>7</xdr:col>
      <xdr:colOff>31750</xdr:colOff>
      <xdr:row>82</xdr:row>
      <xdr:rowOff>4035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160262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前年度と同指数となり、類似団体と比較しても人口千人当たりの職員数が多いため、職員一人当たりの給与が低い状況となっている。　また、近年では新卒採用よりも中途採用が多いことが、ラスパイレス指数が低い要因となっていると思われる。</a:t>
          </a:r>
        </a:p>
        <a:p>
          <a:r>
            <a:rPr kumimoji="1" lang="ja-JP" altLang="en-US" sz="1300">
              <a:latin typeface="ＭＳ Ｐゴシック" panose="020B0600070205080204" pitchFamily="50" charset="-128"/>
              <a:ea typeface="ＭＳ Ｐゴシック" panose="020B0600070205080204" pitchFamily="50" charset="-128"/>
            </a:rPr>
            <a:t>　定員適正化計画では職員数は維持していく方針となっており、類似団体の平均値に近づけたいところであるが、住民一人あたりの人件費を類似団体と比較しても</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％高いことから、更なる財政負担とならないようその方法は考えていく必要がある。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146755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832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52916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26105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626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100895</xdr:rowOff>
    </xdr:from>
    <xdr:to>
      <xdr:col>68</xdr:col>
      <xdr:colOff>152400</xdr:colOff>
      <xdr:row>82</xdr:row>
      <xdr:rowOff>103716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883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50095</xdr:rowOff>
    </xdr:from>
    <xdr:to>
      <xdr:col>64</xdr:col>
      <xdr:colOff>152400</xdr:colOff>
      <xdr:row>81</xdr:row>
      <xdr:rowOff>151695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161872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人多くなるものとなった。　</a:t>
          </a:r>
        </a:p>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今後も人口減少が予想される中、住民サービスの低下を招かないよう組織・機構の再編を図り、適正な公共施設の配置及び定員の管理を行っていく。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113220</xdr:rowOff>
    </xdr:from>
    <xdr:to>
      <xdr:col>81</xdr:col>
      <xdr:colOff>44450</xdr:colOff>
      <xdr:row>62</xdr:row>
      <xdr:rowOff>163290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43120"/>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84868</xdr:rowOff>
    </xdr:from>
    <xdr:to>
      <xdr:col>77</xdr:col>
      <xdr:colOff>44450</xdr:colOff>
      <xdr:row>62</xdr:row>
      <xdr:rowOff>113220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14768"/>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55912</xdr:rowOff>
    </xdr:from>
    <xdr:to>
      <xdr:col>72</xdr:col>
      <xdr:colOff>203200</xdr:colOff>
      <xdr:row>62</xdr:row>
      <xdr:rowOff>84868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858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40227</xdr:rowOff>
    </xdr:from>
    <xdr:to>
      <xdr:col>68</xdr:col>
      <xdr:colOff>152400</xdr:colOff>
      <xdr:row>62</xdr:row>
      <xdr:rowOff>55912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70127"/>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112490</xdr:rowOff>
    </xdr:from>
    <xdr:to>
      <xdr:col>81</xdr:col>
      <xdr:colOff>95250</xdr:colOff>
      <xdr:row>63</xdr:row>
      <xdr:rowOff>42640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84567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1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62420</xdr:rowOff>
    </xdr:from>
    <xdr:to>
      <xdr:col>77</xdr:col>
      <xdr:colOff>95250</xdr:colOff>
      <xdr:row>62</xdr:row>
      <xdr:rowOff>164020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148797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7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34068</xdr:rowOff>
    </xdr:from>
    <xdr:to>
      <xdr:col>73</xdr:col>
      <xdr:colOff>44450</xdr:colOff>
      <xdr:row>62</xdr:row>
      <xdr:rowOff>135668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6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120445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5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5112</xdr:rowOff>
    </xdr:from>
    <xdr:to>
      <xdr:col>68</xdr:col>
      <xdr:colOff>203200</xdr:colOff>
      <xdr:row>62</xdr:row>
      <xdr:rowOff>106712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91489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160877</xdr:rowOff>
    </xdr:from>
    <xdr:to>
      <xdr:col>64</xdr:col>
      <xdr:colOff>152400</xdr:colOff>
      <xdr:row>62</xdr:row>
      <xdr:rowOff>91027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75804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0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これは、基準財政需要額に算入された公債費及び臨時財政対策債が減少したことにより分母が減少したこと、元利償還金及び簡易水道事業における繰出金決算額に伴う算入額の増により分子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当町では今後も依存財源の増減に影響を受けるものであることから、比率が著しく悪化しないよう地方債の借入を計画的に実施していく。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20574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780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20574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7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悪化となり、県平均、全国平均と比較しても高い水準にある。これは自主財源に乏しく、地方債に頼らざるを得ない財政事情があるほか、大型の普通建設事による借入額が増加していることにより地方債残高の減少幅が鈍化しているため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49167</xdr:rowOff>
    </xdr:from>
    <xdr:to>
      <xdr:col>81</xdr:col>
      <xdr:colOff>44450</xdr:colOff>
      <xdr:row>16</xdr:row>
      <xdr:rowOff>89384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9236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49167</xdr:rowOff>
    </xdr:from>
    <xdr:to>
      <xdr:col>77</xdr:col>
      <xdr:colOff>44450</xdr:colOff>
      <xdr:row>16</xdr:row>
      <xdr:rowOff>91682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9236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91682</xdr:rowOff>
    </xdr:from>
    <xdr:to>
      <xdr:col>72</xdr:col>
      <xdr:colOff>203200</xdr:colOff>
      <xdr:row>17</xdr:row>
      <xdr:rowOff>86844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834882"/>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126153</xdr:rowOff>
    </xdr:from>
    <xdr:to>
      <xdr:col>68</xdr:col>
      <xdr:colOff>152400</xdr:colOff>
      <xdr:row>17</xdr:row>
      <xdr:rowOff>86844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869353"/>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38584</xdr:rowOff>
    </xdr:from>
    <xdr:to>
      <xdr:col>81</xdr:col>
      <xdr:colOff>95250</xdr:colOff>
      <xdr:row>16</xdr:row>
      <xdr:rowOff>140184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10661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5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169817</xdr:rowOff>
    </xdr:from>
    <xdr:to>
      <xdr:col>77</xdr:col>
      <xdr:colOff>95250</xdr:colOff>
      <xdr:row>16</xdr:row>
      <xdr:rowOff>99967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84744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2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40882</xdr:rowOff>
    </xdr:from>
    <xdr:to>
      <xdr:col>73</xdr:col>
      <xdr:colOff>44450</xdr:colOff>
      <xdr:row>16</xdr:row>
      <xdr:rowOff>142482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127259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36044</xdr:rowOff>
    </xdr:from>
    <xdr:to>
      <xdr:col>68</xdr:col>
      <xdr:colOff>203200</xdr:colOff>
      <xdr:row>17</xdr:row>
      <xdr:rowOff>137644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122421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年の合併により、一時的に膨らんだ職員数を定員適正化計画により新規採用より退職者の割合を多くした。現在の第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次定員適正化計画では、災害対応や住民サービスの維持向上が図れるよう現状維持の職員数となっている。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年度では類似団体との差は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ポイントとなり、今後も計画の着実な実施を行っていく必要がある。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類似団体の中でも構成割合が低いものとなっているが、今後は事務効率の向上から、業務の外部委託、指定管理者制度の活用等により増加していくことも考えられる。</a:t>
          </a: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6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全国的な少子高齢化により、福祉医療費等の扶助費が上昇する傾向にあるなか、当町において障害福祉サービス費等の増加などが影響し前年と比較して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ポイント下回った値で推移しているものの、高齢化が進む当町においては扶助費が上昇する傾向にある。</a:t>
          </a:r>
        </a:p>
        <a:p>
          <a:r>
            <a:rPr kumimoji="1" lang="ja-JP" altLang="en-US" sz="1300">
              <a:latin typeface="ＭＳ Ｐゴシック" panose="020B0600070205080204" pitchFamily="50" charset="-128"/>
              <a:ea typeface="ＭＳ Ｐゴシック" panose="020B0600070205080204" pitchFamily="50" charset="-128"/>
            </a:rPr>
            <a:t>　今後もできる限り予防に力を注ぎ、扶助費の上昇を抑制できるような施策を講じていく。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ポイント減少し、類似団体との差も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ポイント縮小した状況にある。これは農業集落排水事業特別会計への繰出金が減少</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物件費の上昇に加え、施設の老朽化対策が控える簡易水道事業会計や農業集落排水事業会計への繰出金の増加が予想される。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148772</xdr:rowOff>
    </xdr:from>
    <xdr:to>
      <xdr:col>82</xdr:col>
      <xdr:colOff>107950</xdr:colOff>
      <xdr:row>59</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100928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114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14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団体等への補助金や一部事務組合への負担金、補助金等の経常経費構成比率については、類似団体平均と比べ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ポイント高いものとなった。</a:t>
          </a:r>
        </a:p>
        <a:p>
          <a:r>
            <a:rPr kumimoji="1" lang="ja-JP" altLang="en-US" sz="1300">
              <a:latin typeface="ＭＳ Ｐゴシック" panose="020B0600070205080204" pitchFamily="50" charset="-128"/>
              <a:ea typeface="ＭＳ Ｐゴシック" panose="020B0600070205080204" pitchFamily="50" charset="-128"/>
            </a:rPr>
            <a:t>　経常一般財源の減少が見込まれるなかで、　団体補助金については、今後適正な規模の補助金の設定に見直していく必要がある。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年度と比較してさらに差が開いた状況にある。その要因としては、大型普通建設事業の償還が開始されたためである。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　今後も償還計画と照らし合わせながら、新規事業の内容を精査し抑制に努める。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705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46989</xdr:rowOff>
    </xdr:from>
    <xdr:to>
      <xdr:col>11</xdr:col>
      <xdr:colOff>9525</xdr:colOff>
      <xdr:row>78</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420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全国平均と比較すると割合が低いものの、類似団体と比較すると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物件費の支出額が増加してきており、今後も業務委託や指定管理者制度などの活用が検討されているので、事業の見直しによる費用の削減等が必要であると考える。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40132</xdr:rowOff>
    </xdr:from>
    <xdr:to>
      <xdr:col>82</xdr:col>
      <xdr:colOff>107950</xdr:colOff>
      <xdr:row>75</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988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645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64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87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160782</xdr:rowOff>
    </xdr:from>
    <xdr:to>
      <xdr:col>78</xdr:col>
      <xdr:colOff>120650</xdr:colOff>
      <xdr:row>75</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75709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41419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68882</xdr:rowOff>
    </xdr:from>
    <xdr:to>
      <xdr:col>29</xdr:col>
      <xdr:colOff>127000</xdr:colOff>
      <xdr:row>13</xdr:row>
      <xdr:rowOff>126307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5357"/>
          <a:ext cx="647700" cy="5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126307</xdr:rowOff>
    </xdr:from>
    <xdr:to>
      <xdr:col>26</xdr:col>
      <xdr:colOff>50800</xdr:colOff>
      <xdr:row>14</xdr:row>
      <xdr:rowOff>37625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02782"/>
          <a:ext cx="698500" cy="8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37625</xdr:rowOff>
    </xdr:from>
    <xdr:to>
      <xdr:col>22</xdr:col>
      <xdr:colOff>114300</xdr:colOff>
      <xdr:row>14</xdr:row>
      <xdr:rowOff>102814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5550"/>
          <a:ext cx="698500" cy="6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102814</xdr:rowOff>
    </xdr:from>
    <xdr:to>
      <xdr:col>18</xdr:col>
      <xdr:colOff>177800</xdr:colOff>
      <xdr:row>15</xdr:row>
      <xdr:rowOff>38532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0739"/>
          <a:ext cx="698500" cy="10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18082</xdr:rowOff>
    </xdr:from>
    <xdr:to>
      <xdr:col>29</xdr:col>
      <xdr:colOff>177800</xdr:colOff>
      <xdr:row>13</xdr:row>
      <xdr:rowOff>119682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34609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75507</xdr:rowOff>
    </xdr:from>
    <xdr:to>
      <xdr:col>26</xdr:col>
      <xdr:colOff>101600</xdr:colOff>
      <xdr:row>14</xdr:row>
      <xdr:rowOff>5657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5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15834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2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158275</xdr:rowOff>
    </xdr:from>
    <xdr:to>
      <xdr:col>22</xdr:col>
      <xdr:colOff>165100</xdr:colOff>
      <xdr:row>14</xdr:row>
      <xdr:rowOff>88425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98602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52014</xdr:rowOff>
    </xdr:from>
    <xdr:to>
      <xdr:col>19</xdr:col>
      <xdr:colOff>38100</xdr:colOff>
      <xdr:row>14</xdr:row>
      <xdr:rowOff>153614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163791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159182</xdr:rowOff>
    </xdr:from>
    <xdr:to>
      <xdr:col>15</xdr:col>
      <xdr:colOff>101600</xdr:colOff>
      <xdr:row>15</xdr:row>
      <xdr:rowOff>89332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99509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152497</xdr:rowOff>
    </xdr:from>
    <xdr:to>
      <xdr:col>29</xdr:col>
      <xdr:colOff>127000</xdr:colOff>
      <xdr:row>35</xdr:row>
      <xdr:rowOff>209029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2847"/>
          <a:ext cx="647700" cy="5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209029</xdr:rowOff>
    </xdr:from>
    <xdr:to>
      <xdr:col>26</xdr:col>
      <xdr:colOff>50800</xdr:colOff>
      <xdr:row>35</xdr:row>
      <xdr:rowOff>256594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9379"/>
          <a:ext cx="698500" cy="4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256594</xdr:rowOff>
    </xdr:from>
    <xdr:to>
      <xdr:col>22</xdr:col>
      <xdr:colOff>114300</xdr:colOff>
      <xdr:row>35</xdr:row>
      <xdr:rowOff>288171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66944"/>
          <a:ext cx="698500" cy="3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257173</xdr:rowOff>
    </xdr:from>
    <xdr:to>
      <xdr:col>18</xdr:col>
      <xdr:colOff>177800</xdr:colOff>
      <xdr:row>35</xdr:row>
      <xdr:rowOff>288171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7523"/>
          <a:ext cx="698500" cy="3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101697</xdr:rowOff>
    </xdr:from>
    <xdr:to>
      <xdr:col>29</xdr:col>
      <xdr:colOff>177800</xdr:colOff>
      <xdr:row>35</xdr:row>
      <xdr:rowOff>203297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289674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158229</xdr:rowOff>
    </xdr:from>
    <xdr:to>
      <xdr:col>26</xdr:col>
      <xdr:colOff>101600</xdr:colOff>
      <xdr:row>35</xdr:row>
      <xdr:rowOff>259829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270006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37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205794</xdr:rowOff>
    </xdr:from>
    <xdr:to>
      <xdr:col>22</xdr:col>
      <xdr:colOff>165100</xdr:colOff>
      <xdr:row>35</xdr:row>
      <xdr:rowOff>307394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317571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8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237371</xdr:rowOff>
    </xdr:from>
    <xdr:to>
      <xdr:col>19</xdr:col>
      <xdr:colOff>38100</xdr:colOff>
      <xdr:row>35</xdr:row>
      <xdr:rowOff>338971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6248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206373</xdr:rowOff>
    </xdr:from>
    <xdr:to>
      <xdr:col>15</xdr:col>
      <xdr:colOff>101600</xdr:colOff>
      <xdr:row>35</xdr:row>
      <xdr:rowOff>307973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318150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149658</xdr:rowOff>
    </xdr:from>
    <xdr:to>
      <xdr:col>24</xdr:col>
      <xdr:colOff>63500</xdr:colOff>
      <xdr:row>34</xdr:row>
      <xdr:rowOff>155583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78958"/>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149658</xdr:rowOff>
    </xdr:from>
    <xdr:to>
      <xdr:col>19</xdr:col>
      <xdr:colOff>177800</xdr:colOff>
      <xdr:row>35</xdr:row>
      <xdr:rowOff>49028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78958"/>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49028</xdr:rowOff>
    </xdr:from>
    <xdr:to>
      <xdr:col>15</xdr:col>
      <xdr:colOff>50800</xdr:colOff>
      <xdr:row>35</xdr:row>
      <xdr:rowOff>89454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9778"/>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89454</xdr:rowOff>
    </xdr:from>
    <xdr:to>
      <xdr:col>10</xdr:col>
      <xdr:colOff>114300</xdr:colOff>
      <xdr:row>36</xdr:row>
      <xdr:rowOff>93660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90204"/>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104783</xdr:rowOff>
    </xdr:from>
    <xdr:to>
      <xdr:col>24</xdr:col>
      <xdr:colOff>114300</xdr:colOff>
      <xdr:row>35</xdr:row>
      <xdr:rowOff>34933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127660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8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98858</xdr:rowOff>
    </xdr:from>
    <xdr:to>
      <xdr:col>20</xdr:col>
      <xdr:colOff>38100</xdr:colOff>
      <xdr:row>35</xdr:row>
      <xdr:rowOff>29008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45535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0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169678</xdr:rowOff>
    </xdr:from>
    <xdr:to>
      <xdr:col>15</xdr:col>
      <xdr:colOff>101600</xdr:colOff>
      <xdr:row>35</xdr:row>
      <xdr:rowOff>99828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116355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38654</xdr:rowOff>
    </xdr:from>
    <xdr:to>
      <xdr:col>10</xdr:col>
      <xdr:colOff>165100</xdr:colOff>
      <xdr:row>35</xdr:row>
      <xdr:rowOff>140254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156781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1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42860</xdr:rowOff>
    </xdr:from>
    <xdr:to>
      <xdr:col>6</xdr:col>
      <xdr:colOff>38100</xdr:colOff>
      <xdr:row>36</xdr:row>
      <xdr:rowOff>144460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160987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9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166207</xdr:rowOff>
    </xdr:from>
    <xdr:to>
      <xdr:col>24</xdr:col>
      <xdr:colOff>63500</xdr:colOff>
      <xdr:row>58</xdr:row>
      <xdr:rowOff>10162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8857"/>
          <a:ext cx="8382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5544</xdr:rowOff>
    </xdr:from>
    <xdr:to>
      <xdr:col>19</xdr:col>
      <xdr:colOff>177800</xdr:colOff>
      <xdr:row>58</xdr:row>
      <xdr:rowOff>10162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49644"/>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5544</xdr:rowOff>
    </xdr:from>
    <xdr:to>
      <xdr:col>15</xdr:col>
      <xdr:colOff>50800</xdr:colOff>
      <xdr:row>58</xdr:row>
      <xdr:rowOff>35301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9644"/>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32134</xdr:rowOff>
    </xdr:from>
    <xdr:to>
      <xdr:col>10</xdr:col>
      <xdr:colOff>114300</xdr:colOff>
      <xdr:row>58</xdr:row>
      <xdr:rowOff>35301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6234"/>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115407</xdr:rowOff>
    </xdr:from>
    <xdr:to>
      <xdr:col>24</xdr:col>
      <xdr:colOff>114300</xdr:colOff>
      <xdr:row>58</xdr:row>
      <xdr:rowOff>45557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74784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130812</xdr:rowOff>
    </xdr:from>
    <xdr:to>
      <xdr:col>20</xdr:col>
      <xdr:colOff>38100</xdr:colOff>
      <xdr:row>58</xdr:row>
      <xdr:rowOff>60962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52089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126194</xdr:rowOff>
    </xdr:from>
    <xdr:to>
      <xdr:col>15</xdr:col>
      <xdr:colOff>101600</xdr:colOff>
      <xdr:row>58</xdr:row>
      <xdr:rowOff>56344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72871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7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155951</xdr:rowOff>
    </xdr:from>
    <xdr:to>
      <xdr:col>10</xdr:col>
      <xdr:colOff>165100</xdr:colOff>
      <xdr:row>58</xdr:row>
      <xdr:rowOff>86101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102628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70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152784</xdr:rowOff>
    </xdr:from>
    <xdr:to>
      <xdr:col>6</xdr:col>
      <xdr:colOff>38100</xdr:colOff>
      <xdr:row>58</xdr:row>
      <xdr:rowOff>82934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99461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79597</xdr:rowOff>
    </xdr:from>
    <xdr:to>
      <xdr:col>24</xdr:col>
      <xdr:colOff>63500</xdr:colOff>
      <xdr:row>77</xdr:row>
      <xdr:rowOff>112858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81247"/>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71310</xdr:rowOff>
    </xdr:from>
    <xdr:to>
      <xdr:col>19</xdr:col>
      <xdr:colOff>177800</xdr:colOff>
      <xdr:row>77</xdr:row>
      <xdr:rowOff>112858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72960"/>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70986</xdr:rowOff>
    </xdr:from>
    <xdr:to>
      <xdr:col>15</xdr:col>
      <xdr:colOff>50800</xdr:colOff>
      <xdr:row>77</xdr:row>
      <xdr:rowOff>71310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7263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70986</xdr:rowOff>
    </xdr:from>
    <xdr:to>
      <xdr:col>10</xdr:col>
      <xdr:colOff>114300</xdr:colOff>
      <xdr:row>77</xdr:row>
      <xdr:rowOff>77482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72636"/>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28797</xdr:rowOff>
    </xdr:from>
    <xdr:to>
      <xdr:col>24</xdr:col>
      <xdr:colOff>114300</xdr:colOff>
      <xdr:row>77</xdr:row>
      <xdr:rowOff>130397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7224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62058</xdr:rowOff>
    </xdr:from>
    <xdr:to>
      <xdr:col>20</xdr:col>
      <xdr:colOff>38100</xdr:colOff>
      <xdr:row>77</xdr:row>
      <xdr:rowOff>163658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154785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20510</xdr:rowOff>
    </xdr:from>
    <xdr:to>
      <xdr:col>15</xdr:col>
      <xdr:colOff>101600</xdr:colOff>
      <xdr:row>77</xdr:row>
      <xdr:rowOff>122110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113237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20186</xdr:rowOff>
    </xdr:from>
    <xdr:to>
      <xdr:col>10</xdr:col>
      <xdr:colOff>165100</xdr:colOff>
      <xdr:row>77</xdr:row>
      <xdr:rowOff>121786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138313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26682</xdr:rowOff>
    </xdr:from>
    <xdr:to>
      <xdr:col>6</xdr:col>
      <xdr:colOff>38100</xdr:colOff>
      <xdr:row>77</xdr:row>
      <xdr:rowOff>128282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144809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0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55336</xdr:rowOff>
    </xdr:from>
    <xdr:to>
      <xdr:col>24</xdr:col>
      <xdr:colOff>63500</xdr:colOff>
      <xdr:row>97</xdr:row>
      <xdr:rowOff>156235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5986"/>
          <a:ext cx="838200" cy="1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156235</xdr:rowOff>
    </xdr:from>
    <xdr:to>
      <xdr:col>19</xdr:col>
      <xdr:colOff>177800</xdr:colOff>
      <xdr:row>98</xdr:row>
      <xdr:rowOff>27501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86885"/>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27501</xdr:rowOff>
    </xdr:from>
    <xdr:to>
      <xdr:col>15</xdr:col>
      <xdr:colOff>50800</xdr:colOff>
      <xdr:row>98</xdr:row>
      <xdr:rowOff>58187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9601"/>
          <a:ext cx="889000" cy="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58187</xdr:rowOff>
    </xdr:from>
    <xdr:to>
      <xdr:col>10</xdr:col>
      <xdr:colOff>114300</xdr:colOff>
      <xdr:row>98</xdr:row>
      <xdr:rowOff>70326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0287"/>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4536</xdr:rowOff>
    </xdr:from>
    <xdr:to>
      <xdr:col>24</xdr:col>
      <xdr:colOff>114300</xdr:colOff>
      <xdr:row>97</xdr:row>
      <xdr:rowOff>106136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105435</xdr:rowOff>
    </xdr:from>
    <xdr:to>
      <xdr:col>20</xdr:col>
      <xdr:colOff>38100</xdr:colOff>
      <xdr:row>98</xdr:row>
      <xdr:rowOff>35585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26712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148151</xdr:rowOff>
    </xdr:from>
    <xdr:to>
      <xdr:col>15</xdr:col>
      <xdr:colOff>101600</xdr:colOff>
      <xdr:row>98</xdr:row>
      <xdr:rowOff>78301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69428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7387</xdr:rowOff>
    </xdr:from>
    <xdr:to>
      <xdr:col>10</xdr:col>
      <xdr:colOff>165100</xdr:colOff>
      <xdr:row>98</xdr:row>
      <xdr:rowOff>108987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100114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19526</xdr:rowOff>
    </xdr:from>
    <xdr:to>
      <xdr:col>6</xdr:col>
      <xdr:colOff>38100</xdr:colOff>
      <xdr:row>98</xdr:row>
      <xdr:rowOff>121126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112253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114673</xdr:rowOff>
    </xdr:from>
    <xdr:to>
      <xdr:col>55</xdr:col>
      <xdr:colOff>0</xdr:colOff>
      <xdr:row>34</xdr:row>
      <xdr:rowOff>134346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43973"/>
          <a:ext cx="8382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114673</xdr:rowOff>
    </xdr:from>
    <xdr:to>
      <xdr:col>50</xdr:col>
      <xdr:colOff>114300</xdr:colOff>
      <xdr:row>34</xdr:row>
      <xdr:rowOff>142827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43973"/>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79313</xdr:rowOff>
    </xdr:from>
    <xdr:to>
      <xdr:col>45</xdr:col>
      <xdr:colOff>177800</xdr:colOff>
      <xdr:row>34</xdr:row>
      <xdr:rowOff>142827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65713"/>
          <a:ext cx="889000" cy="4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79313</xdr:rowOff>
    </xdr:from>
    <xdr:to>
      <xdr:col>41</xdr:col>
      <xdr:colOff>50800</xdr:colOff>
      <xdr:row>35</xdr:row>
      <xdr:rowOff>154719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65713"/>
          <a:ext cx="889000" cy="5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83546</xdr:rowOff>
    </xdr:from>
    <xdr:to>
      <xdr:col>55</xdr:col>
      <xdr:colOff>50800</xdr:colOff>
      <xdr:row>35</xdr:row>
      <xdr:rowOff>13696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106423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63873</xdr:rowOff>
    </xdr:from>
    <xdr:to>
      <xdr:col>50</xdr:col>
      <xdr:colOff>165100</xdr:colOff>
      <xdr:row>34</xdr:row>
      <xdr:rowOff>165473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10550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92027</xdr:rowOff>
    </xdr:from>
    <xdr:to>
      <xdr:col>46</xdr:col>
      <xdr:colOff>38100</xdr:colOff>
      <xdr:row>35</xdr:row>
      <xdr:rowOff>22177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38704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9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28513</xdr:rowOff>
    </xdr:from>
    <xdr:to>
      <xdr:col>41</xdr:col>
      <xdr:colOff>101600</xdr:colOff>
      <xdr:row>32</xdr:row>
      <xdr:rowOff>130113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146640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9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103919</xdr:rowOff>
    </xdr:from>
    <xdr:to>
      <xdr:col>36</xdr:col>
      <xdr:colOff>165100</xdr:colOff>
      <xdr:row>36</xdr:row>
      <xdr:rowOff>34069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50596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7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98139</xdr:rowOff>
    </xdr:from>
    <xdr:to>
      <xdr:col>55</xdr:col>
      <xdr:colOff>0</xdr:colOff>
      <xdr:row>58</xdr:row>
      <xdr:rowOff>4096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70789"/>
          <a:ext cx="8382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4096</xdr:rowOff>
    </xdr:from>
    <xdr:to>
      <xdr:col>50</xdr:col>
      <xdr:colOff>114300</xdr:colOff>
      <xdr:row>58</xdr:row>
      <xdr:rowOff>98905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8196"/>
          <a:ext cx="889000" cy="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80109</xdr:rowOff>
    </xdr:from>
    <xdr:to>
      <xdr:col>45</xdr:col>
      <xdr:colOff>177800</xdr:colOff>
      <xdr:row>58</xdr:row>
      <xdr:rowOff>98905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52759"/>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80109</xdr:rowOff>
    </xdr:from>
    <xdr:to>
      <xdr:col>41</xdr:col>
      <xdr:colOff>50800</xdr:colOff>
      <xdr:row>58</xdr:row>
      <xdr:rowOff>8108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2759"/>
          <a:ext cx="889000" cy="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47339</xdr:rowOff>
    </xdr:from>
    <xdr:to>
      <xdr:col>55</xdr:col>
      <xdr:colOff>50800</xdr:colOff>
      <xdr:row>57</xdr:row>
      <xdr:rowOff>148939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70216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124746</xdr:rowOff>
    </xdr:from>
    <xdr:to>
      <xdr:col>50</xdr:col>
      <xdr:colOff>165100</xdr:colOff>
      <xdr:row>58</xdr:row>
      <xdr:rowOff>54896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71423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48105</xdr:rowOff>
    </xdr:from>
    <xdr:to>
      <xdr:col>46</xdr:col>
      <xdr:colOff>38100</xdr:colOff>
      <xdr:row>58</xdr:row>
      <xdr:rowOff>149705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140832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29309</xdr:rowOff>
    </xdr:from>
    <xdr:to>
      <xdr:col>41</xdr:col>
      <xdr:colOff>101600</xdr:colOff>
      <xdr:row>57</xdr:row>
      <xdr:rowOff>130909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147436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7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128758</xdr:rowOff>
    </xdr:from>
    <xdr:to>
      <xdr:col>36</xdr:col>
      <xdr:colOff>165100</xdr:colOff>
      <xdr:row>58</xdr:row>
      <xdr:rowOff>58908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75435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7017</xdr:rowOff>
    </xdr:from>
    <xdr:to>
      <xdr:col>55</xdr:col>
      <xdr:colOff>0</xdr:colOff>
      <xdr:row>79</xdr:row>
      <xdr:rowOff>10637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156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7017</xdr:rowOff>
    </xdr:from>
    <xdr:to>
      <xdr:col>50</xdr:col>
      <xdr:colOff>114300</xdr:colOff>
      <xdr:row>79</xdr:row>
      <xdr:rowOff>15432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1567"/>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101050</xdr:rowOff>
    </xdr:from>
    <xdr:to>
      <xdr:col>45</xdr:col>
      <xdr:colOff>177800</xdr:colOff>
      <xdr:row>79</xdr:row>
      <xdr:rowOff>15432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4150"/>
          <a:ext cx="889000" cy="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45777</xdr:rowOff>
    </xdr:from>
    <xdr:to>
      <xdr:col>41</xdr:col>
      <xdr:colOff>50800</xdr:colOff>
      <xdr:row>78</xdr:row>
      <xdr:rowOff>101050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18877"/>
          <a:ext cx="889000" cy="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131287</xdr:rowOff>
    </xdr:from>
    <xdr:to>
      <xdr:col>55</xdr:col>
      <xdr:colOff>50800</xdr:colOff>
      <xdr:row>79</xdr:row>
      <xdr:rowOff>61437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127667</xdr:rowOff>
    </xdr:from>
    <xdr:to>
      <xdr:col>50</xdr:col>
      <xdr:colOff>165100</xdr:colOff>
      <xdr:row>79</xdr:row>
      <xdr:rowOff>57817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48944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136082</xdr:rowOff>
    </xdr:from>
    <xdr:to>
      <xdr:col>46</xdr:col>
      <xdr:colOff>38100</xdr:colOff>
      <xdr:row>79</xdr:row>
      <xdr:rowOff>66232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57359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50250</xdr:rowOff>
    </xdr:from>
    <xdr:to>
      <xdr:col>41</xdr:col>
      <xdr:colOff>101600</xdr:colOff>
      <xdr:row>78</xdr:row>
      <xdr:rowOff>151850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168377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166427</xdr:rowOff>
    </xdr:from>
    <xdr:to>
      <xdr:col>36</xdr:col>
      <xdr:colOff>165100</xdr:colOff>
      <xdr:row>78</xdr:row>
      <xdr:rowOff>96577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113104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34331</xdr:rowOff>
    </xdr:from>
    <xdr:to>
      <xdr:col>55</xdr:col>
      <xdr:colOff>0</xdr:colOff>
      <xdr:row>96</xdr:row>
      <xdr:rowOff>41337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22081"/>
          <a:ext cx="838200" cy="1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41337</xdr:rowOff>
    </xdr:from>
    <xdr:to>
      <xdr:col>50</xdr:col>
      <xdr:colOff>114300</xdr:colOff>
      <xdr:row>97</xdr:row>
      <xdr:rowOff>80187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00537"/>
          <a:ext cx="889000" cy="2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170942</xdr:rowOff>
    </xdr:from>
    <xdr:to>
      <xdr:col>45</xdr:col>
      <xdr:colOff>177800</xdr:colOff>
      <xdr:row>97</xdr:row>
      <xdr:rowOff>80187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58692"/>
          <a:ext cx="889000" cy="2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170942</xdr:rowOff>
    </xdr:from>
    <xdr:to>
      <xdr:col>41</xdr:col>
      <xdr:colOff>50800</xdr:colOff>
      <xdr:row>97</xdr:row>
      <xdr:rowOff>134365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58692"/>
          <a:ext cx="889000" cy="3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154981</xdr:rowOff>
    </xdr:from>
    <xdr:to>
      <xdr:col>55</xdr:col>
      <xdr:colOff>50800</xdr:colOff>
      <xdr:row>95</xdr:row>
      <xdr:rowOff>85131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6408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2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161987</xdr:rowOff>
    </xdr:from>
    <xdr:to>
      <xdr:col>50</xdr:col>
      <xdr:colOff>165100</xdr:colOff>
      <xdr:row>96</xdr:row>
      <xdr:rowOff>92137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108664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29387</xdr:rowOff>
    </xdr:from>
    <xdr:to>
      <xdr:col>46</xdr:col>
      <xdr:colOff>38100</xdr:colOff>
      <xdr:row>97</xdr:row>
      <xdr:rowOff>130987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3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120142</xdr:rowOff>
    </xdr:from>
    <xdr:to>
      <xdr:col>41</xdr:col>
      <xdr:colOff>101600</xdr:colOff>
      <xdr:row>96</xdr:row>
      <xdr:rowOff>50292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66819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8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83565</xdr:rowOff>
    </xdr:from>
    <xdr:to>
      <xdr:col>36</xdr:col>
      <xdr:colOff>165100</xdr:colOff>
      <xdr:row>98</xdr:row>
      <xdr:rowOff>13715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136646</xdr:rowOff>
    </xdr:from>
    <xdr:to>
      <xdr:col>85</xdr:col>
      <xdr:colOff>127000</xdr:colOff>
      <xdr:row>38</xdr:row>
      <xdr:rowOff>134003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08846"/>
          <a:ext cx="838200" cy="3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116657</xdr:rowOff>
    </xdr:from>
    <xdr:to>
      <xdr:col>81</xdr:col>
      <xdr:colOff>50800</xdr:colOff>
      <xdr:row>38</xdr:row>
      <xdr:rowOff>134003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1757"/>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115779</xdr:rowOff>
    </xdr:from>
    <xdr:to>
      <xdr:col>76</xdr:col>
      <xdr:colOff>114300</xdr:colOff>
      <xdr:row>38</xdr:row>
      <xdr:rowOff>116657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0879"/>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115779</xdr:rowOff>
    </xdr:from>
    <xdr:to>
      <xdr:col>71</xdr:col>
      <xdr:colOff>177800</xdr:colOff>
      <xdr:row>38</xdr:row>
      <xdr:rowOff>138443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0879"/>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85846</xdr:rowOff>
    </xdr:from>
    <xdr:to>
      <xdr:col>85</xdr:col>
      <xdr:colOff>177800</xdr:colOff>
      <xdr:row>37</xdr:row>
      <xdr:rowOff>15996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108723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83203</xdr:rowOff>
    </xdr:from>
    <xdr:to>
      <xdr:col>81</xdr:col>
      <xdr:colOff>101600</xdr:colOff>
      <xdr:row>39</xdr:row>
      <xdr:rowOff>13353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4480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65857</xdr:rowOff>
    </xdr:from>
    <xdr:to>
      <xdr:col>76</xdr:col>
      <xdr:colOff>165100</xdr:colOff>
      <xdr:row>38</xdr:row>
      <xdr:rowOff>167457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64979</xdr:rowOff>
    </xdr:from>
    <xdr:to>
      <xdr:col>72</xdr:col>
      <xdr:colOff>38100</xdr:colOff>
      <xdr:row>38</xdr:row>
      <xdr:rowOff>166579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157706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87643</xdr:rowOff>
    </xdr:from>
    <xdr:to>
      <xdr:col>67</xdr:col>
      <xdr:colOff>101600</xdr:colOff>
      <xdr:row>39</xdr:row>
      <xdr:rowOff>17793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8920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27160</xdr:rowOff>
    </xdr:from>
    <xdr:to>
      <xdr:col>85</xdr:col>
      <xdr:colOff>127000</xdr:colOff>
      <xdr:row>75</xdr:row>
      <xdr:rowOff>4785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714460"/>
          <a:ext cx="838200" cy="14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27160</xdr:rowOff>
    </xdr:from>
    <xdr:to>
      <xdr:col>81</xdr:col>
      <xdr:colOff>50800</xdr:colOff>
      <xdr:row>74</xdr:row>
      <xdr:rowOff>79501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714460"/>
          <a:ext cx="8890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79501</xdr:rowOff>
    </xdr:from>
    <xdr:to>
      <xdr:col>76</xdr:col>
      <xdr:colOff>114300</xdr:colOff>
      <xdr:row>75</xdr:row>
      <xdr:rowOff>49179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66801"/>
          <a:ext cx="8890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27343</xdr:rowOff>
    </xdr:from>
    <xdr:to>
      <xdr:col>71</xdr:col>
      <xdr:colOff>177800</xdr:colOff>
      <xdr:row>75</xdr:row>
      <xdr:rowOff>49179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86093"/>
          <a:ext cx="8890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125435</xdr:rowOff>
    </xdr:from>
    <xdr:to>
      <xdr:col>85</xdr:col>
      <xdr:colOff>177800</xdr:colOff>
      <xdr:row>75</xdr:row>
      <xdr:rowOff>55585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148312</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147810</xdr:rowOff>
    </xdr:from>
    <xdr:to>
      <xdr:col>81</xdr:col>
      <xdr:colOff>101600</xdr:colOff>
      <xdr:row>74</xdr:row>
      <xdr:rowOff>77960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94487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43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28701</xdr:rowOff>
    </xdr:from>
    <xdr:to>
      <xdr:col>76</xdr:col>
      <xdr:colOff>165100</xdr:colOff>
      <xdr:row>74</xdr:row>
      <xdr:rowOff>130301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146828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49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169829</xdr:rowOff>
    </xdr:from>
    <xdr:to>
      <xdr:col>72</xdr:col>
      <xdr:colOff>38100</xdr:colOff>
      <xdr:row>75</xdr:row>
      <xdr:rowOff>99979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116506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6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147993</xdr:rowOff>
    </xdr:from>
    <xdr:to>
      <xdr:col>67</xdr:col>
      <xdr:colOff>101600</xdr:colOff>
      <xdr:row>75</xdr:row>
      <xdr:rowOff>78143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94670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12176</xdr:rowOff>
    </xdr:from>
    <xdr:to>
      <xdr:col>85</xdr:col>
      <xdr:colOff>127000</xdr:colOff>
      <xdr:row>99</xdr:row>
      <xdr:rowOff>30759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5726"/>
          <a:ext cx="8382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12176</xdr:rowOff>
    </xdr:from>
    <xdr:to>
      <xdr:col>81</xdr:col>
      <xdr:colOff>50800</xdr:colOff>
      <xdr:row>99</xdr:row>
      <xdr:rowOff>22304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5726"/>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16151</xdr:rowOff>
    </xdr:from>
    <xdr:to>
      <xdr:col>76</xdr:col>
      <xdr:colOff>114300</xdr:colOff>
      <xdr:row>99</xdr:row>
      <xdr:rowOff>22304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18251"/>
          <a:ext cx="889000" cy="1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16151</xdr:rowOff>
    </xdr:from>
    <xdr:to>
      <xdr:col>71</xdr:col>
      <xdr:colOff>177800</xdr:colOff>
      <xdr:row>99</xdr:row>
      <xdr:rowOff>64802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18251"/>
          <a:ext cx="889000" cy="2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151409</xdr:rowOff>
    </xdr:from>
    <xdr:to>
      <xdr:col>85</xdr:col>
      <xdr:colOff>177800</xdr:colOff>
      <xdr:row>99</xdr:row>
      <xdr:rowOff>81559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132826</xdr:rowOff>
    </xdr:from>
    <xdr:to>
      <xdr:col>81</xdr:col>
      <xdr:colOff>101600</xdr:colOff>
      <xdr:row>99</xdr:row>
      <xdr:rowOff>62976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54103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142954</xdr:rowOff>
    </xdr:from>
    <xdr:to>
      <xdr:col>76</xdr:col>
      <xdr:colOff>165100</xdr:colOff>
      <xdr:row>99</xdr:row>
      <xdr:rowOff>73104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64231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136801</xdr:rowOff>
    </xdr:from>
    <xdr:to>
      <xdr:col>72</xdr:col>
      <xdr:colOff>38100</xdr:colOff>
      <xdr:row>98</xdr:row>
      <xdr:rowOff>66951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83478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14002</xdr:rowOff>
    </xdr:from>
    <xdr:to>
      <xdr:col>67</xdr:col>
      <xdr:colOff>101600</xdr:colOff>
      <xdr:row>99</xdr:row>
      <xdr:rowOff>115602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106729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83693</xdr:rowOff>
    </xdr:from>
    <xdr:to>
      <xdr:col>116</xdr:col>
      <xdr:colOff>63500</xdr:colOff>
      <xdr:row>37</xdr:row>
      <xdr:rowOff>88905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2734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88905</xdr:rowOff>
    </xdr:from>
    <xdr:to>
      <xdr:col>111</xdr:col>
      <xdr:colOff>177800</xdr:colOff>
      <xdr:row>37</xdr:row>
      <xdr:rowOff>125618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32555"/>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125618</xdr:rowOff>
    </xdr:from>
    <xdr:to>
      <xdr:col>107</xdr:col>
      <xdr:colOff>50800</xdr:colOff>
      <xdr:row>37</xdr:row>
      <xdr:rowOff>138923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69268"/>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138923</xdr:rowOff>
    </xdr:from>
    <xdr:to>
      <xdr:col>102</xdr:col>
      <xdr:colOff>114300</xdr:colOff>
      <xdr:row>37</xdr:row>
      <xdr:rowOff>145461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8257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32893</xdr:rowOff>
    </xdr:from>
    <xdr:to>
      <xdr:col>116</xdr:col>
      <xdr:colOff>114300</xdr:colOff>
      <xdr:row>37</xdr:row>
      <xdr:rowOff>134493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55770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38105</xdr:rowOff>
    </xdr:from>
    <xdr:to>
      <xdr:col>112</xdr:col>
      <xdr:colOff>38100</xdr:colOff>
      <xdr:row>37</xdr:row>
      <xdr:rowOff>139705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156232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74818</xdr:rowOff>
    </xdr:from>
    <xdr:to>
      <xdr:col>107</xdr:col>
      <xdr:colOff>101600</xdr:colOff>
      <xdr:row>38</xdr:row>
      <xdr:rowOff>4969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1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21495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88123</xdr:rowOff>
    </xdr:from>
    <xdr:to>
      <xdr:col>102</xdr:col>
      <xdr:colOff>165100</xdr:colOff>
      <xdr:row>38</xdr:row>
      <xdr:rowOff>18273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94661</xdr:rowOff>
    </xdr:from>
    <xdr:to>
      <xdr:col>98</xdr:col>
      <xdr:colOff>38100</xdr:colOff>
      <xdr:row>38</xdr:row>
      <xdr:rowOff>24811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41338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1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38430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398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159080</xdr:rowOff>
    </xdr:from>
    <xdr:to>
      <xdr:col>116</xdr:col>
      <xdr:colOff>114300</xdr:colOff>
      <xdr:row>59</xdr:row>
      <xdr:rowOff>89230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57099</xdr:rowOff>
    </xdr:from>
    <xdr:to>
      <xdr:col>116</xdr:col>
      <xdr:colOff>63500</xdr:colOff>
      <xdr:row>75</xdr:row>
      <xdr:rowOff>61410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15849"/>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61410</xdr:rowOff>
    </xdr:from>
    <xdr:to>
      <xdr:col>111</xdr:col>
      <xdr:colOff>177800</xdr:colOff>
      <xdr:row>75</xdr:row>
      <xdr:rowOff>98399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20160"/>
          <a:ext cx="889000" cy="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55782</xdr:rowOff>
    </xdr:from>
    <xdr:to>
      <xdr:col>107</xdr:col>
      <xdr:colOff>50800</xdr:colOff>
      <xdr:row>75</xdr:row>
      <xdr:rowOff>98399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14532"/>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55782</xdr:rowOff>
    </xdr:from>
    <xdr:to>
      <xdr:col>102</xdr:col>
      <xdr:colOff>114300</xdr:colOff>
      <xdr:row>75</xdr:row>
      <xdr:rowOff>78642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14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6299</xdr:rowOff>
    </xdr:from>
    <xdr:to>
      <xdr:col>116</xdr:col>
      <xdr:colOff>114300</xdr:colOff>
      <xdr:row>75</xdr:row>
      <xdr:rowOff>107899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29176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10610</xdr:rowOff>
    </xdr:from>
    <xdr:to>
      <xdr:col>112</xdr:col>
      <xdr:colOff>38100</xdr:colOff>
      <xdr:row>75</xdr:row>
      <xdr:rowOff>112210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128737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47599</xdr:rowOff>
    </xdr:from>
    <xdr:to>
      <xdr:col>107</xdr:col>
      <xdr:colOff>101600</xdr:colOff>
      <xdr:row>75</xdr:row>
      <xdr:rowOff>149200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06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165726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4982</xdr:rowOff>
    </xdr:from>
    <xdr:to>
      <xdr:col>102</xdr:col>
      <xdr:colOff>165100</xdr:colOff>
      <xdr:row>75</xdr:row>
      <xdr:rowOff>106582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123109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27842</xdr:rowOff>
    </xdr:from>
    <xdr:to>
      <xdr:col>98</xdr:col>
      <xdr:colOff>38100</xdr:colOff>
      <xdr:row>75</xdr:row>
      <xdr:rowOff>129442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145969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住民一人当たりのコストとして、人件費、普通建設事業費、公債費などが類似団体や県内平均と比較しても高い状況にある。また、令和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年度においては豪雨災害の影響を受けたため、災害復旧事業費においては類似団体との差が大きくなっている。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人件費は、類似団体との差が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ポイントの改善となった。類似団体より数値が高い理由は、町域が広大であるために大胆な減数を行いにくいことに起因しており、人口数に対し職員数が多いためである。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人件費が減少しているのは、包括業務委託が開始されたため人件費の一部が物件費に振り替わったためである。普通建設事業については、町道改良工事や消防庁舎などの大型事業が継続しているため近年上昇傾向にあり、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ている。自主財源の少ない中、地方債の財源措置に依存せざるを得ない状況であり、普通建設事業の増加に伴い、公債費も増加していている。投資及び出資金は、一部事務組合である野上厚生病院に対する補助が大きい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についても横ばいが続いており、公共施設の維持については人口減少の中で従来通りの規模を維持する必要があるのかどうか、公共施設総合管理計画の着実な実行により適切な負担を考えていく必要ある。　繰出金については高齢化が進む当町において、後期高齢者医療や介護保険事業に対する繰出額が多くなっていることによる。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147066</xdr:rowOff>
    </xdr:from>
    <xdr:to>
      <xdr:col>24</xdr:col>
      <xdr:colOff>63500</xdr:colOff>
      <xdr:row>37</xdr:row>
      <xdr:rowOff>56769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9266"/>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xdr:rowOff>
    </xdr:from>
    <xdr:to>
      <xdr:col>19</xdr:col>
      <xdr:colOff>177800</xdr:colOff>
      <xdr:row>37</xdr:row>
      <xdr:rowOff>56769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5334"/>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135890</xdr:rowOff>
    </xdr:from>
    <xdr:to>
      <xdr:col>15</xdr:col>
      <xdr:colOff>50800</xdr:colOff>
      <xdr:row>37</xdr:row>
      <xdr:rowOff>11684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809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135890</xdr:rowOff>
    </xdr:from>
    <xdr:to>
      <xdr:col>10</xdr:col>
      <xdr:colOff>114300</xdr:colOff>
      <xdr:row>36</xdr:row>
      <xdr:rowOff>160020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8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74693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xdr:rowOff>
    </xdr:from>
    <xdr:to>
      <xdr:col>20</xdr:col>
      <xdr:colOff>38100</xdr:colOff>
      <xdr:row>37</xdr:row>
      <xdr:rowOff>107569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98696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132334</xdr:rowOff>
    </xdr:from>
    <xdr:to>
      <xdr:col>15</xdr:col>
      <xdr:colOff>101600</xdr:colOff>
      <xdr:row>37</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53611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85090</xdr:rowOff>
    </xdr:from>
    <xdr:to>
      <xdr:col>10</xdr:col>
      <xdr:colOff>165100</xdr:colOff>
      <xdr:row>37</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109220</xdr:rowOff>
    </xdr:from>
    <xdr:to>
      <xdr:col>6</xdr:col>
      <xdr:colOff>38100</xdr:colOff>
      <xdr:row>37</xdr:row>
      <xdr:rowOff>39370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30497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61149</xdr:rowOff>
    </xdr:from>
    <xdr:to>
      <xdr:col>24</xdr:col>
      <xdr:colOff>63500</xdr:colOff>
      <xdr:row>58</xdr:row>
      <xdr:rowOff>65533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5249"/>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61149</xdr:rowOff>
    </xdr:from>
    <xdr:to>
      <xdr:col>19</xdr:col>
      <xdr:colOff>177800</xdr:colOff>
      <xdr:row>58</xdr:row>
      <xdr:rowOff>78190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5249"/>
          <a:ext cx="8890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140935</xdr:rowOff>
    </xdr:from>
    <xdr:to>
      <xdr:col>15</xdr:col>
      <xdr:colOff>50800</xdr:colOff>
      <xdr:row>58</xdr:row>
      <xdr:rowOff>78190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3585"/>
          <a:ext cx="889000" cy="1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140935</xdr:rowOff>
    </xdr:from>
    <xdr:to>
      <xdr:col>10</xdr:col>
      <xdr:colOff>114300</xdr:colOff>
      <xdr:row>58</xdr:row>
      <xdr:rowOff>92790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3585"/>
          <a:ext cx="889000" cy="1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14733</xdr:rowOff>
    </xdr:from>
    <xdr:to>
      <xdr:col>24</xdr:col>
      <xdr:colOff>114300</xdr:colOff>
      <xdr:row>58</xdr:row>
      <xdr:rowOff>116333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10349</xdr:rowOff>
    </xdr:from>
    <xdr:to>
      <xdr:col>20</xdr:col>
      <xdr:colOff>38100</xdr:colOff>
      <xdr:row>58</xdr:row>
      <xdr:rowOff>111949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27390</xdr:rowOff>
    </xdr:from>
    <xdr:to>
      <xdr:col>15</xdr:col>
      <xdr:colOff>101600</xdr:colOff>
      <xdr:row>58</xdr:row>
      <xdr:rowOff>128990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90135</xdr:rowOff>
    </xdr:from>
    <xdr:to>
      <xdr:col>10</xdr:col>
      <xdr:colOff>165100</xdr:colOff>
      <xdr:row>58</xdr:row>
      <xdr:rowOff>20285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36812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41990</xdr:rowOff>
    </xdr:from>
    <xdr:to>
      <xdr:col>6</xdr:col>
      <xdr:colOff>38100</xdr:colOff>
      <xdr:row>58</xdr:row>
      <xdr:rowOff>143590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134717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128710</xdr:rowOff>
    </xdr:from>
    <xdr:to>
      <xdr:col>24</xdr:col>
      <xdr:colOff>63500</xdr:colOff>
      <xdr:row>74</xdr:row>
      <xdr:rowOff>63456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44560"/>
          <a:ext cx="838200" cy="1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63456</xdr:rowOff>
    </xdr:from>
    <xdr:to>
      <xdr:col>19</xdr:col>
      <xdr:colOff>177800</xdr:colOff>
      <xdr:row>74</xdr:row>
      <xdr:rowOff>100489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75075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100489</xdr:rowOff>
    </xdr:from>
    <xdr:to>
      <xdr:col>15</xdr:col>
      <xdr:colOff>50800</xdr:colOff>
      <xdr:row>75</xdr:row>
      <xdr:rowOff>98175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787789"/>
          <a:ext cx="889000" cy="1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12061</xdr:rowOff>
    </xdr:from>
    <xdr:to>
      <xdr:col>10</xdr:col>
      <xdr:colOff>114300</xdr:colOff>
      <xdr:row>75</xdr:row>
      <xdr:rowOff>98175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699361"/>
          <a:ext cx="889000" cy="2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77910</xdr:rowOff>
    </xdr:from>
    <xdr:to>
      <xdr:col>24</xdr:col>
      <xdr:colOff>114300</xdr:colOff>
      <xdr:row>74</xdr:row>
      <xdr:rowOff>8060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100787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4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12656</xdr:rowOff>
    </xdr:from>
    <xdr:to>
      <xdr:col>20</xdr:col>
      <xdr:colOff>38100</xdr:colOff>
      <xdr:row>74</xdr:row>
      <xdr:rowOff>114256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130783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7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49689</xdr:rowOff>
    </xdr:from>
    <xdr:to>
      <xdr:col>15</xdr:col>
      <xdr:colOff>101600</xdr:colOff>
      <xdr:row>74</xdr:row>
      <xdr:rowOff>151289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167816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47375</xdr:rowOff>
    </xdr:from>
    <xdr:to>
      <xdr:col>10</xdr:col>
      <xdr:colOff>165100</xdr:colOff>
      <xdr:row>75</xdr:row>
      <xdr:rowOff>148974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06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165502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8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132711</xdr:rowOff>
    </xdr:from>
    <xdr:to>
      <xdr:col>6</xdr:col>
      <xdr:colOff>38100</xdr:colOff>
      <xdr:row>74</xdr:row>
      <xdr:rowOff>62861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6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79388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42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163406</xdr:rowOff>
    </xdr:from>
    <xdr:to>
      <xdr:col>24</xdr:col>
      <xdr:colOff>63500</xdr:colOff>
      <xdr:row>92</xdr:row>
      <xdr:rowOff>168314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936806"/>
          <a:ext cx="8382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163406</xdr:rowOff>
    </xdr:from>
    <xdr:to>
      <xdr:col>19</xdr:col>
      <xdr:colOff>177800</xdr:colOff>
      <xdr:row>93</xdr:row>
      <xdr:rowOff>48557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936806"/>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48557</xdr:rowOff>
    </xdr:from>
    <xdr:to>
      <xdr:col>15</xdr:col>
      <xdr:colOff>50800</xdr:colOff>
      <xdr:row>93</xdr:row>
      <xdr:rowOff>66433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993407"/>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66433</xdr:rowOff>
    </xdr:from>
    <xdr:to>
      <xdr:col>10</xdr:col>
      <xdr:colOff>114300</xdr:colOff>
      <xdr:row>93</xdr:row>
      <xdr:rowOff>158483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011283"/>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117514</xdr:rowOff>
    </xdr:from>
    <xdr:to>
      <xdr:col>24</xdr:col>
      <xdr:colOff>114300</xdr:colOff>
      <xdr:row>93</xdr:row>
      <xdr:rowOff>47664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8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140391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7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112606</xdr:rowOff>
    </xdr:from>
    <xdr:to>
      <xdr:col>20</xdr:col>
      <xdr:colOff>38100</xdr:colOff>
      <xdr:row>93</xdr:row>
      <xdr:rowOff>42756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8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59283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66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169207</xdr:rowOff>
    </xdr:from>
    <xdr:to>
      <xdr:col>15</xdr:col>
      <xdr:colOff>101600</xdr:colOff>
      <xdr:row>93</xdr:row>
      <xdr:rowOff>99357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9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115884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7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15633</xdr:rowOff>
    </xdr:from>
    <xdr:to>
      <xdr:col>10</xdr:col>
      <xdr:colOff>165100</xdr:colOff>
      <xdr:row>93</xdr:row>
      <xdr:rowOff>117233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133760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107683</xdr:rowOff>
    </xdr:from>
    <xdr:to>
      <xdr:col>6</xdr:col>
      <xdr:colOff>38100</xdr:colOff>
      <xdr:row>94</xdr:row>
      <xdr:rowOff>37833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54360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82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62083</xdr:rowOff>
    </xdr:from>
    <xdr:to>
      <xdr:col>55</xdr:col>
      <xdr:colOff>0</xdr:colOff>
      <xdr:row>56</xdr:row>
      <xdr:rowOff>107452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63283"/>
          <a:ext cx="838200" cy="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107452</xdr:rowOff>
    </xdr:from>
    <xdr:to>
      <xdr:col>50</xdr:col>
      <xdr:colOff>114300</xdr:colOff>
      <xdr:row>56</xdr:row>
      <xdr:rowOff>145925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08652"/>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145925</xdr:rowOff>
    </xdr:from>
    <xdr:to>
      <xdr:col>45</xdr:col>
      <xdr:colOff>177800</xdr:colOff>
      <xdr:row>57</xdr:row>
      <xdr:rowOff>89195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47125"/>
          <a:ext cx="889000" cy="1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19342</xdr:rowOff>
    </xdr:from>
    <xdr:to>
      <xdr:col>41</xdr:col>
      <xdr:colOff>50800</xdr:colOff>
      <xdr:row>57</xdr:row>
      <xdr:rowOff>89195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91992"/>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11283</xdr:rowOff>
    </xdr:from>
    <xdr:to>
      <xdr:col>55</xdr:col>
      <xdr:colOff>50800</xdr:colOff>
      <xdr:row>56</xdr:row>
      <xdr:rowOff>112883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34160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56652</xdr:rowOff>
    </xdr:from>
    <xdr:to>
      <xdr:col>50</xdr:col>
      <xdr:colOff>165100</xdr:colOff>
      <xdr:row>56</xdr:row>
      <xdr:rowOff>158252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95125</xdr:rowOff>
    </xdr:from>
    <xdr:to>
      <xdr:col>46</xdr:col>
      <xdr:colOff>38100</xdr:colOff>
      <xdr:row>57</xdr:row>
      <xdr:rowOff>25275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38395</xdr:rowOff>
    </xdr:from>
    <xdr:to>
      <xdr:col>41</xdr:col>
      <xdr:colOff>101600</xdr:colOff>
      <xdr:row>57</xdr:row>
      <xdr:rowOff>139995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139992</xdr:rowOff>
    </xdr:from>
    <xdr:to>
      <xdr:col>36</xdr:col>
      <xdr:colOff>165100</xdr:colOff>
      <xdr:row>57</xdr:row>
      <xdr:rowOff>70142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61269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97602</xdr:rowOff>
    </xdr:from>
    <xdr:to>
      <xdr:col>55</xdr:col>
      <xdr:colOff>0</xdr:colOff>
      <xdr:row>77</xdr:row>
      <xdr:rowOff>124064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99252"/>
          <a:ext cx="838200" cy="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19283</xdr:rowOff>
    </xdr:from>
    <xdr:to>
      <xdr:col>50</xdr:col>
      <xdr:colOff>114300</xdr:colOff>
      <xdr:row>77</xdr:row>
      <xdr:rowOff>97602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220933"/>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19283</xdr:rowOff>
    </xdr:from>
    <xdr:to>
      <xdr:col>45</xdr:col>
      <xdr:colOff>177800</xdr:colOff>
      <xdr:row>77</xdr:row>
      <xdr:rowOff>102685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20933"/>
          <a:ext cx="889000" cy="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102685</xdr:rowOff>
    </xdr:from>
    <xdr:to>
      <xdr:col>41</xdr:col>
      <xdr:colOff>50800</xdr:colOff>
      <xdr:row>78</xdr:row>
      <xdr:rowOff>39591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04335"/>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73264</xdr:rowOff>
    </xdr:from>
    <xdr:to>
      <xdr:col>55</xdr:col>
      <xdr:colOff>50800</xdr:colOff>
      <xdr:row>78</xdr:row>
      <xdr:rowOff>3414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51691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46802</xdr:rowOff>
    </xdr:from>
    <xdr:to>
      <xdr:col>50</xdr:col>
      <xdr:colOff>165100</xdr:colOff>
      <xdr:row>77</xdr:row>
      <xdr:rowOff>148402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139529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139933</xdr:rowOff>
    </xdr:from>
    <xdr:to>
      <xdr:col>46</xdr:col>
      <xdr:colOff>38100</xdr:colOff>
      <xdr:row>77</xdr:row>
      <xdr:rowOff>70083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61210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51885</xdr:rowOff>
    </xdr:from>
    <xdr:to>
      <xdr:col>41</xdr:col>
      <xdr:colOff>101600</xdr:colOff>
      <xdr:row>77</xdr:row>
      <xdr:rowOff>153485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144612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160241</xdr:rowOff>
    </xdr:from>
    <xdr:to>
      <xdr:col>36</xdr:col>
      <xdr:colOff>165100</xdr:colOff>
      <xdr:row>78</xdr:row>
      <xdr:rowOff>90391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81518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17949</xdr:rowOff>
    </xdr:from>
    <xdr:to>
      <xdr:col>55</xdr:col>
      <xdr:colOff>0</xdr:colOff>
      <xdr:row>98</xdr:row>
      <xdr:rowOff>22854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20049"/>
          <a:ext cx="8382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17949</xdr:rowOff>
    </xdr:from>
    <xdr:to>
      <xdr:col>50</xdr:col>
      <xdr:colOff>114300</xdr:colOff>
      <xdr:row>98</xdr:row>
      <xdr:rowOff>47400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20049"/>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47400</xdr:rowOff>
    </xdr:from>
    <xdr:to>
      <xdr:col>45</xdr:col>
      <xdr:colOff>177800</xdr:colOff>
      <xdr:row>98</xdr:row>
      <xdr:rowOff>47600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4950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37021</xdr:rowOff>
    </xdr:from>
    <xdr:to>
      <xdr:col>41</xdr:col>
      <xdr:colOff>50800</xdr:colOff>
      <xdr:row>98</xdr:row>
      <xdr:rowOff>47600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39121"/>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143504</xdr:rowOff>
    </xdr:from>
    <xdr:to>
      <xdr:col>55</xdr:col>
      <xdr:colOff>50800</xdr:colOff>
      <xdr:row>98</xdr:row>
      <xdr:rowOff>73654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166381</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2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138599</xdr:rowOff>
    </xdr:from>
    <xdr:to>
      <xdr:col>50</xdr:col>
      <xdr:colOff>165100</xdr:colOff>
      <xdr:row>98</xdr:row>
      <xdr:rowOff>68749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85276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168050</xdr:rowOff>
    </xdr:from>
    <xdr:to>
      <xdr:col>46</xdr:col>
      <xdr:colOff>38100</xdr:colOff>
      <xdr:row>98</xdr:row>
      <xdr:rowOff>98200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168250</xdr:rowOff>
    </xdr:from>
    <xdr:to>
      <xdr:col>41</xdr:col>
      <xdr:colOff>101600</xdr:colOff>
      <xdr:row>98</xdr:row>
      <xdr:rowOff>98400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89527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157671</xdr:rowOff>
    </xdr:from>
    <xdr:to>
      <xdr:col>36</xdr:col>
      <xdr:colOff>165100</xdr:colOff>
      <xdr:row>98</xdr:row>
      <xdr:rowOff>87821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46464</xdr:rowOff>
    </xdr:from>
    <xdr:to>
      <xdr:col>85</xdr:col>
      <xdr:colOff>127000</xdr:colOff>
      <xdr:row>34</xdr:row>
      <xdr:rowOff>71528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189964"/>
          <a:ext cx="838200" cy="7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71528</xdr:rowOff>
    </xdr:from>
    <xdr:to>
      <xdr:col>81</xdr:col>
      <xdr:colOff>50800</xdr:colOff>
      <xdr:row>36</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900828"/>
          <a:ext cx="889000" cy="30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57861</xdr:rowOff>
    </xdr:from>
    <xdr:to>
      <xdr:col>76</xdr:col>
      <xdr:colOff>114300</xdr:colOff>
      <xdr:row>36</xdr:row>
      <xdr:rowOff>30886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5715711"/>
          <a:ext cx="889000" cy="4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57861</xdr:rowOff>
    </xdr:from>
    <xdr:to>
      <xdr:col>71</xdr:col>
      <xdr:colOff>177800</xdr:colOff>
      <xdr:row>36</xdr:row>
      <xdr:rowOff>72900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715711"/>
          <a:ext cx="889000" cy="5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167114</xdr:rowOff>
    </xdr:from>
    <xdr:to>
      <xdr:col>85</xdr:col>
      <xdr:colOff>177800</xdr:colOff>
      <xdr:row>30</xdr:row>
      <xdr:rowOff>97264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1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120141</xdr:rowOff>
    </xdr:from>
    <xdr:ext cx="599010"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09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20728</xdr:rowOff>
    </xdr:from>
    <xdr:to>
      <xdr:col>81</xdr:col>
      <xdr:colOff>101600</xdr:colOff>
      <xdr:row>34</xdr:row>
      <xdr:rowOff>122328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138855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62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151536</xdr:rowOff>
    </xdr:from>
    <xdr:to>
      <xdr:col>76</xdr:col>
      <xdr:colOff>165100</xdr:colOff>
      <xdr:row>36</xdr:row>
      <xdr:rowOff>81686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7061</xdr:rowOff>
    </xdr:from>
    <xdr:to>
      <xdr:col>72</xdr:col>
      <xdr:colOff>38100</xdr:colOff>
      <xdr:row>33</xdr:row>
      <xdr:rowOff>108661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6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125188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44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22100</xdr:rowOff>
    </xdr:from>
    <xdr:to>
      <xdr:col>67</xdr:col>
      <xdr:colOff>101600</xdr:colOff>
      <xdr:row>36</xdr:row>
      <xdr:rowOff>123700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1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140227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26857</xdr:rowOff>
    </xdr:from>
    <xdr:to>
      <xdr:col>85</xdr:col>
      <xdr:colOff>127000</xdr:colOff>
      <xdr:row>58</xdr:row>
      <xdr:rowOff>49292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70957"/>
          <a:ext cx="8382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44661</xdr:rowOff>
    </xdr:from>
    <xdr:to>
      <xdr:col>81</xdr:col>
      <xdr:colOff>50800</xdr:colOff>
      <xdr:row>58</xdr:row>
      <xdr:rowOff>49292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876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649</xdr:rowOff>
    </xdr:from>
    <xdr:to>
      <xdr:col>76</xdr:col>
      <xdr:colOff>114300</xdr:colOff>
      <xdr:row>58</xdr:row>
      <xdr:rowOff>44661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73299"/>
          <a:ext cx="889000" cy="2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649</xdr:rowOff>
    </xdr:from>
    <xdr:to>
      <xdr:col>71</xdr:col>
      <xdr:colOff>177800</xdr:colOff>
      <xdr:row>58</xdr:row>
      <xdr:rowOff>83386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3299"/>
          <a:ext cx="889000" cy="2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147507</xdr:rowOff>
    </xdr:from>
    <xdr:to>
      <xdr:col>85</xdr:col>
      <xdr:colOff>177800</xdr:colOff>
      <xdr:row>58</xdr:row>
      <xdr:rowOff>77657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62434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169942</xdr:rowOff>
    </xdr:from>
    <xdr:to>
      <xdr:col>81</xdr:col>
      <xdr:colOff>101600</xdr:colOff>
      <xdr:row>58</xdr:row>
      <xdr:rowOff>100092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91219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165311</xdr:rowOff>
    </xdr:from>
    <xdr:to>
      <xdr:col>76</xdr:col>
      <xdr:colOff>165100</xdr:colOff>
      <xdr:row>58</xdr:row>
      <xdr:rowOff>95461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121299</xdr:rowOff>
    </xdr:from>
    <xdr:to>
      <xdr:col>72</xdr:col>
      <xdr:colOff>38100</xdr:colOff>
      <xdr:row>57</xdr:row>
      <xdr:rowOff>51449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67976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32586</xdr:rowOff>
    </xdr:from>
    <xdr:to>
      <xdr:col>67</xdr:col>
      <xdr:colOff>101600</xdr:colOff>
      <xdr:row>58</xdr:row>
      <xdr:rowOff>134186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125313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136646</xdr:rowOff>
    </xdr:from>
    <xdr:to>
      <xdr:col>85</xdr:col>
      <xdr:colOff>127000</xdr:colOff>
      <xdr:row>78</xdr:row>
      <xdr:rowOff>134003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66846"/>
          <a:ext cx="838200" cy="3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116656</xdr:rowOff>
    </xdr:from>
    <xdr:to>
      <xdr:col>81</xdr:col>
      <xdr:colOff>50800</xdr:colOff>
      <xdr:row>78</xdr:row>
      <xdr:rowOff>134003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9756"/>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115779</xdr:rowOff>
    </xdr:from>
    <xdr:to>
      <xdr:col>76</xdr:col>
      <xdr:colOff>114300</xdr:colOff>
      <xdr:row>78</xdr:row>
      <xdr:rowOff>116656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8887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115779</xdr:rowOff>
    </xdr:from>
    <xdr:to>
      <xdr:col>71</xdr:col>
      <xdr:colOff>177800</xdr:colOff>
      <xdr:row>78</xdr:row>
      <xdr:rowOff>138443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88879"/>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85846</xdr:rowOff>
    </xdr:from>
    <xdr:to>
      <xdr:col>85</xdr:col>
      <xdr:colOff>177800</xdr:colOff>
      <xdr:row>77</xdr:row>
      <xdr:rowOff>15996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108723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83203</xdr:rowOff>
    </xdr:from>
    <xdr:to>
      <xdr:col>81</xdr:col>
      <xdr:colOff>101600</xdr:colOff>
      <xdr:row>79</xdr:row>
      <xdr:rowOff>13353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65856</xdr:rowOff>
    </xdr:from>
    <xdr:to>
      <xdr:col>76</xdr:col>
      <xdr:colOff>165100</xdr:colOff>
      <xdr:row>78</xdr:row>
      <xdr:rowOff>167456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64979</xdr:rowOff>
    </xdr:from>
    <xdr:to>
      <xdr:col>72</xdr:col>
      <xdr:colOff>38100</xdr:colOff>
      <xdr:row>78</xdr:row>
      <xdr:rowOff>166579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157706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87643</xdr:rowOff>
    </xdr:from>
    <xdr:to>
      <xdr:col>67</xdr:col>
      <xdr:colOff>101600</xdr:colOff>
      <xdr:row>79</xdr:row>
      <xdr:rowOff>17793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8920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27160</xdr:rowOff>
    </xdr:from>
    <xdr:to>
      <xdr:col>85</xdr:col>
      <xdr:colOff>127000</xdr:colOff>
      <xdr:row>95</xdr:row>
      <xdr:rowOff>4784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143460"/>
          <a:ext cx="838200" cy="14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27160</xdr:rowOff>
    </xdr:from>
    <xdr:to>
      <xdr:col>81</xdr:col>
      <xdr:colOff>50800</xdr:colOff>
      <xdr:row>94</xdr:row>
      <xdr:rowOff>79501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143460"/>
          <a:ext cx="8890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79501</xdr:rowOff>
    </xdr:from>
    <xdr:to>
      <xdr:col>76</xdr:col>
      <xdr:colOff>114300</xdr:colOff>
      <xdr:row>95</xdr:row>
      <xdr:rowOff>49178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195801"/>
          <a:ext cx="889000" cy="1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27343</xdr:rowOff>
    </xdr:from>
    <xdr:to>
      <xdr:col>71</xdr:col>
      <xdr:colOff>177800</xdr:colOff>
      <xdr:row>95</xdr:row>
      <xdr:rowOff>49178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31509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125434</xdr:rowOff>
    </xdr:from>
    <xdr:to>
      <xdr:col>85</xdr:col>
      <xdr:colOff>177800</xdr:colOff>
      <xdr:row>95</xdr:row>
      <xdr:rowOff>55584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148311</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9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147810</xdr:rowOff>
    </xdr:from>
    <xdr:to>
      <xdr:col>81</xdr:col>
      <xdr:colOff>101600</xdr:colOff>
      <xdr:row>94</xdr:row>
      <xdr:rowOff>77960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94487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8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28701</xdr:rowOff>
    </xdr:from>
    <xdr:to>
      <xdr:col>76</xdr:col>
      <xdr:colOff>165100</xdr:colOff>
      <xdr:row>94</xdr:row>
      <xdr:rowOff>130301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146828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59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169828</xdr:rowOff>
    </xdr:from>
    <xdr:to>
      <xdr:col>72</xdr:col>
      <xdr:colOff>38100</xdr:colOff>
      <xdr:row>95</xdr:row>
      <xdr:rowOff>99978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116505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06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147993</xdr:rowOff>
    </xdr:from>
    <xdr:to>
      <xdr:col>67</xdr:col>
      <xdr:colOff>101600</xdr:colOff>
      <xdr:row>95</xdr:row>
      <xdr:rowOff>78143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94670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住民一人当たりのコストとして、民生費、衛生費、消防費、災害復旧費及び公債費おいて高い状況が続いている。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高齢化が進む当町では、後期高齢者医療や介護保険事業への繰出が多くなっておりコストを引き上げる一因となっている。社会福祉費においては、介護給付費・訓練等給付費及び障害児給付費の対象者が増加しており事業費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また、臨時交付金の活用もあり住民税非課税世帯等に対する臨時特別給付金事業を実施したことなどにより対前年度比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衛生費は、主な原因は衛生費の半分近くを占める野上厚生病院への負担金による。消防費は、前年度と比較して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倍となっているが、これは庁舎の新築事業が主な要因となっている。加えて、町域が広大であるため消防職員や消防団員数が多くなっていることもコストを要している要因となっている。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％減少して、類似団体平均と比較すると約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ている。これは、自主財源が乏しい当町では地方債を多く活用していることに加え、大型の普通建設事業が継続しているため、公債費の歳出額が多くなっている状況であることから、人口一人当たりの公債費は増額傾向は続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財政調整基金残高については、主に令和５年６月豪雨災害の復旧事業において財政調整基金の取崩しが多くなったため</a:t>
          </a:r>
          <a:r>
            <a:rPr kumimoji="1" lang="en-US" altLang="ja-JP" sz="1400">
              <a:latin typeface="ＭＳ ゴシック" pitchFamily="49" charset="-128"/>
              <a:ea typeface="ＭＳ ゴシック" pitchFamily="49" charset="-128"/>
            </a:rPr>
            <a:t>6.53</a:t>
          </a:r>
          <a:r>
            <a:rPr kumimoji="1" lang="ja-JP" altLang="en-US" sz="1400">
              <a:latin typeface="ＭＳ ゴシック" pitchFamily="49" charset="-128"/>
              <a:ea typeface="ＭＳ ゴシック" pitchFamily="49" charset="-128"/>
            </a:rPr>
            <a:t>％の減少となった。実質収支についてはプラスとなっているが、繰越事業が年々増加していることが影響し、標準財政規模で</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ポイントの減となっている。実質単年度収支は２年連続でマイナスとなっており、人件費の高騰や財政調整基金の取崩しが多くなっていることが主な要因となっている。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一般会計において、令和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月豪雨災害への対応により歳出総額が増加したことにより黒字額は前年度より</a:t>
          </a:r>
          <a:r>
            <a:rPr kumimoji="1" lang="en-US" altLang="ja-JP" sz="1400">
              <a:solidFill>
                <a:sysClr val="windowText" lastClr="000000"/>
              </a:solidFill>
              <a:latin typeface="ＭＳ ゴシック" pitchFamily="49" charset="-128"/>
              <a:ea typeface="ＭＳ ゴシック" pitchFamily="49" charset="-128"/>
            </a:rPr>
            <a:t>3.77</a:t>
          </a:r>
          <a:r>
            <a:rPr kumimoji="1" lang="ja-JP" altLang="en-US" sz="1400">
              <a:solidFill>
                <a:sysClr val="windowText" lastClr="000000"/>
              </a:solidFill>
              <a:latin typeface="ＭＳ ゴシック" pitchFamily="49" charset="-128"/>
              <a:ea typeface="ＭＳ ゴシック" pitchFamily="49" charset="-128"/>
            </a:rPr>
            <a:t>ポイント低くなる結果となった。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西部簡易水道事業会計では、一般会計からの企業債償還分にかかる補助があるものの浄水場更新事業に伴う消費税還付があったため、前年度と比して</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ポイント高くなった。</a:t>
          </a:r>
        </a:p>
        <a:p>
          <a:r>
            <a:rPr kumimoji="1" lang="ja-JP" altLang="en-US" sz="1400">
              <a:solidFill>
                <a:sysClr val="windowText" lastClr="000000"/>
              </a:solidFill>
              <a:latin typeface="ＭＳ ゴシック" pitchFamily="49" charset="-128"/>
              <a:ea typeface="ＭＳ ゴシック" pitchFamily="49" charset="-128"/>
            </a:rPr>
            <a:t>　上記</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会計が黒字額の</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割を占める結果となっている。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簡易水道事業会計、農業集落排水事業会計で施設の更新などを控えており、これらに対する一般会計からの繰入金の増加も見込まれることから、持続的な経営の健全化が図られるように取り組ま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年度まで元利償還金が減少傾向にあったものの、大型普通建設事業が継続されていることもあり、令和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今後は元利償還金が著しく増加することのないよう計画的に借入を調整していく必要がある。</a:t>
          </a:r>
        </a:p>
        <a:p>
          <a:r>
            <a:rPr kumimoji="1" lang="ja-JP" altLang="en-US" sz="1400">
              <a:latin typeface="ＭＳ ゴシック" pitchFamily="49" charset="-128"/>
              <a:ea typeface="ＭＳ ゴシック" pitchFamily="49" charset="-128"/>
            </a:rPr>
            <a:t>　償還額が増加に転じている一方で、地方交付税の財政措置がある過疎対策事業債、辺地対策事業債、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将来負担額については、地方債現在高が若干減少しているが、</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年度とほぼ横ばいとなっている。今後は大型普通建設事業が継続されるため、地方債現在高は増加していくものと見込まれる。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公営企業債等繰入見込額においても、施設の更新の影響により地方債現在高は増加した。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一部事務組合においても償還が進んだことにより負担見込が減少した。そのため、将来負担額は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年度比較しほぼ横ばいとなった。</a:t>
          </a:r>
        </a:p>
        <a:p>
          <a:r>
            <a:rPr kumimoji="1" lang="ja-JP" altLang="en-US" sz="1400">
              <a:latin typeface="ＭＳ ゴシック" pitchFamily="49" charset="-128"/>
              <a:ea typeface="ＭＳ ゴシック" pitchFamily="49" charset="-128"/>
            </a:rPr>
            <a:t>　一方で充当可能財源のうち、令和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月豪雨にかかる災害復旧費を捻出するため、財政調整基金が減少し充当可能基金が減少した。その結果、将来負担比率の分子は前年度より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百万増加することとなった。</a:t>
          </a:r>
        </a:p>
        <a:p>
          <a:r>
            <a:rPr kumimoji="1" lang="ja-JP" altLang="en-US" sz="1400">
              <a:latin typeface="ＭＳ ゴシック" pitchFamily="49" charset="-128"/>
              <a:ea typeface="ＭＳ ゴシック" pitchFamily="49" charset="-128"/>
            </a:rPr>
            <a:t>　今後も全国的に見ても高い住民一人当たりの公債費残高を減少させるよう、計画的な地方債の活用を行っていく。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月豪雨による対応や一般財源不足を補うために財政調整基金を前年度に比べ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百万円多く取崩しを行い、特目基金については、公共施設の修繕等にあてるため公共施設等整備基金を中心に取り崩したため、前年度と比較し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管理適正化のために公共施設等整備基金の取崩しやスポーツ公園リニューアル事業、道の駅整備事業などに合併振興基金の取崩しが見込まれていることから基金残高については減少していくもの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中長期的な視点を引き続き持ち、必要な部分は取崩しを行いつつも災害などの緊急的な場合にも対応できるように備えていく。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増加するであろう公共施設の適正管理を行っていくための経費に備えるもので公共施設の更新、長寿命化や統廃合などの事業に係る事業に充当するものである。合併振興基金については、合併後の町民の連携強化及び地域振興を図る事業に充当するものである。ふるさとまちづくり応援基金はふるさと納税を原資とし、寄附項目に応じた事業の促進等に充てるものである。上芝貞雄文化・教育振興基金は文化・教育の振興を図るための経費に充てられ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年度に新設して以降、公共施設の管理のため年間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百万取り崩しを行っている。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年度の主な使途としては、中学校プールや児童館の解体費用に充当した。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合併振興基金は、利息分のみで推移している状況である。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ふるさとまちづくり応援基金では、子育て支援事業などへの充当も増加したが同時に寄附金も増加したことにより積立てたが増加する結果となった。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公共施設等整備基金については、施設の更新事業や廃止に伴う除却に充当していくため減少するため当面は減少見込みである。総合管理計画の見直し時に必要な額の積増しを行う予定である。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年度より大型の普通建設事業が続くため基金の減少が見込まれる。起債を活用しながら基金の減少幅を最小限に抑える必要がある。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財政調整基金については、使用料・手数料、交付税の減少分などを賄うための取崩しに加え、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月豪雨による対応のための取崩しを行ったことにより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財源不足や災害復旧にあてる費用を補うために近年財政調整基金の取崩額が増加傾向にある。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年度より大型の普通建設事業が継続されるため、有利な起債の活用や国県補助金による財源の確保が必須となっている。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その一方で、長期的な財政健全化を考慮し安易な取崩しを避け基金残高を標準財政規模の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％は少なくとも確保していく必要がある。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利息部分の増加のみで推移している。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現在償還額が一時的に増加することがないよう計画的な起債の発行を行っていることから、当面の間は現状のまま推移すると思われる。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S5" zoomScale="115" zoomScaleNormal="115" workbookViewId="0">
      <selection activeCell="AO42" sqref="AO42:BC42"/>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9466633</v>
      </c>
      <c r="BO4" s="436"/>
      <c r="BP4" s="436"/>
      <c r="BQ4" s="436"/>
      <c r="BR4" s="436"/>
      <c r="BS4" s="436"/>
      <c r="BT4" s="436"/>
      <c r="BU4" s="437"/>
      <c r="BV4" s="435">
        <v>8967205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4.8</v>
      </c>
      <c r="CU4" s="576"/>
      <c r="CV4" s="576"/>
      <c r="CW4" s="576"/>
      <c r="CX4" s="576"/>
      <c r="CY4" s="576"/>
      <c r="CZ4" s="576"/>
      <c r="DA4" s="577"/>
      <c r="DB4" s="575">
        <v>8.5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9031967</v>
      </c>
      <c r="BO5" s="407"/>
      <c r="BP5" s="407"/>
      <c r="BQ5" s="407"/>
      <c r="BR5" s="407"/>
      <c r="BS5" s="407"/>
      <c r="BT5" s="407"/>
      <c r="BU5" s="408"/>
      <c r="BV5" s="406">
        <v>8420769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98.3</v>
      </c>
      <c r="CU5" s="404"/>
      <c r="CV5" s="404"/>
      <c r="CW5" s="404"/>
      <c r="CX5" s="404"/>
      <c r="CY5" s="404"/>
      <c r="CZ5" s="404"/>
      <c r="DA5" s="405"/>
      <c r="DB5" s="403">
        <v>96.7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434666</v>
      </c>
      <c r="BO6" s="407"/>
      <c r="BP6" s="407"/>
      <c r="BQ6" s="407"/>
      <c r="BR6" s="407"/>
      <c r="BS6" s="407"/>
      <c r="BT6" s="407"/>
      <c r="BU6" s="408"/>
      <c r="BV6" s="406">
        <v>546436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98.3</v>
      </c>
      <c r="CU6" s="550"/>
      <c r="CV6" s="550"/>
      <c r="CW6" s="550"/>
      <c r="CX6" s="550"/>
      <c r="CY6" s="550"/>
      <c r="CZ6" s="550"/>
      <c r="DA6" s="551"/>
      <c r="DB6" s="549">
        <v>97.6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212904</v>
      </c>
      <c r="BO7" s="407"/>
      <c r="BP7" s="407"/>
      <c r="BQ7" s="407"/>
      <c r="BR7" s="407"/>
      <c r="BS7" s="407"/>
      <c r="BT7" s="407"/>
      <c r="BU7" s="408"/>
      <c r="BV7" s="406">
        <v>149402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4665404</v>
      </c>
      <c r="CU7" s="407"/>
      <c r="CV7" s="407"/>
      <c r="CW7" s="407"/>
      <c r="CX7" s="407"/>
      <c r="CY7" s="407"/>
      <c r="CZ7" s="407"/>
      <c r="DA7" s="408"/>
      <c r="DB7" s="406">
        <v>4655133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221762</v>
      </c>
      <c r="BO8" s="407"/>
      <c r="BP8" s="407"/>
      <c r="BQ8" s="407"/>
      <c r="BR8" s="407"/>
      <c r="BS8" s="407"/>
      <c r="BT8" s="407"/>
      <c r="BU8" s="408"/>
      <c r="BV8" s="406">
        <v>397034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0.21</v>
      </c>
      <c r="CU8" s="510"/>
      <c r="CV8" s="510"/>
      <c r="CW8" s="510"/>
      <c r="CX8" s="510"/>
      <c r="CY8" s="510"/>
      <c r="CZ8" s="510"/>
      <c r="DA8" s="511"/>
      <c r="DB8" s="509">
        <v>0.21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8256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-175272</v>
      </c>
      <c r="BO9" s="407"/>
      <c r="BP9" s="407"/>
      <c r="BQ9" s="407"/>
      <c r="BR9" s="407"/>
      <c r="BS9" s="407"/>
      <c r="BT9" s="407"/>
      <c r="BU9" s="408"/>
      <c r="BV9" s="406">
        <v>-317133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16.600000000000001</v>
      </c>
      <c r="CU9" s="404"/>
      <c r="CV9" s="404"/>
      <c r="CW9" s="404"/>
      <c r="CX9" s="404"/>
      <c r="CY9" s="404"/>
      <c r="CZ9" s="404"/>
      <c r="DA9" s="405"/>
      <c r="DB9" s="403">
        <v>20.5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9206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198635</v>
      </c>
      <c r="BO10" s="407"/>
      <c r="BP10" s="407"/>
      <c r="BQ10" s="407"/>
      <c r="BR10" s="407"/>
      <c r="BS10" s="407"/>
      <c r="BT10" s="407"/>
      <c r="BU10" s="408"/>
      <c r="BV10" s="406">
        <v>357372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320500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7912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500000</v>
      </c>
      <c r="BO12" s="407"/>
      <c r="BP12" s="407"/>
      <c r="BQ12" s="407"/>
      <c r="BR12" s="407"/>
      <c r="BS12" s="407"/>
      <c r="BT12" s="407"/>
      <c r="BU12" s="408"/>
      <c r="BV12" s="406">
        <v>386081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7856</v>
      </c>
      <c r="S13" s="494"/>
      <c r="T13" s="494"/>
      <c r="U13" s="494"/>
      <c r="V13" s="495"/>
      <c r="W13" s="496" t="s">
        <v>131</v>
      </c>
      <c r="X13" s="392"/>
      <c r="Y13" s="392"/>
      <c r="Z13" s="392"/>
      <c r="AA13" s="392"/>
      <c r="AB13" s="393"/>
      <c r="AC13" s="359">
        <v>485</v>
      </c>
      <c r="AD13" s="360"/>
      <c r="AE13" s="360"/>
      <c r="AF13" s="360"/>
      <c r="AG13" s="361"/>
      <c r="AH13" s="359">
        <v>573</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-476637</v>
      </c>
      <c r="BO13" s="407"/>
      <c r="BP13" s="407"/>
      <c r="BQ13" s="407"/>
      <c r="BR13" s="407"/>
      <c r="BS13" s="407"/>
      <c r="BT13" s="407"/>
      <c r="BU13" s="408"/>
      <c r="BV13" s="406">
        <v>-25342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9.9</v>
      </c>
      <c r="CU13" s="404"/>
      <c r="CV13" s="404"/>
      <c r="CW13" s="404"/>
      <c r="CX13" s="404"/>
      <c r="CY13" s="404"/>
      <c r="CZ13" s="404"/>
      <c r="DA13" s="405"/>
      <c r="DB13" s="403">
        <v>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8098</v>
      </c>
      <c r="S14" s="494"/>
      <c r="T14" s="494"/>
      <c r="U14" s="494"/>
      <c r="V14" s="495"/>
      <c r="W14" s="497"/>
      <c r="X14" s="395"/>
      <c r="Y14" s="395"/>
      <c r="Z14" s="395"/>
      <c r="AA14" s="395"/>
      <c r="AB14" s="396"/>
      <c r="AC14" s="486">
        <v>12.7</v>
      </c>
      <c r="AD14" s="487"/>
      <c r="AE14" s="487"/>
      <c r="AF14" s="487"/>
      <c r="AG14" s="488"/>
      <c r="AH14" s="486">
        <v>13.3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45.2</v>
      </c>
      <c r="CU14" s="504"/>
      <c r="CV14" s="504"/>
      <c r="CW14" s="504"/>
      <c r="CX14" s="504"/>
      <c r="CY14" s="504"/>
      <c r="CZ14" s="504"/>
      <c r="DA14" s="505"/>
      <c r="DB14" s="503">
        <v>41.7</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8047</v>
      </c>
      <c r="S15" s="494"/>
      <c r="T15" s="494"/>
      <c r="U15" s="494"/>
      <c r="V15" s="495"/>
      <c r="W15" s="496" t="s">
        <v>137</v>
      </c>
      <c r="X15" s="392"/>
      <c r="Y15" s="392"/>
      <c r="Z15" s="392"/>
      <c r="AA15" s="392"/>
      <c r="AB15" s="393"/>
      <c r="AC15" s="359">
        <v>1074</v>
      </c>
      <c r="AD15" s="360"/>
      <c r="AE15" s="360"/>
      <c r="AF15" s="360"/>
      <c r="AG15" s="361"/>
      <c r="AH15" s="359">
        <v>1157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935610</v>
      </c>
      <c r="BO15" s="436"/>
      <c r="BP15" s="436"/>
      <c r="BQ15" s="436"/>
      <c r="BR15" s="436"/>
      <c r="BS15" s="436"/>
      <c r="BT15" s="436"/>
      <c r="BU15" s="437"/>
      <c r="BV15" s="435">
        <v>929978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28.1</v>
      </c>
      <c r="AD16" s="487"/>
      <c r="AE16" s="487"/>
      <c r="AF16" s="487"/>
      <c r="AG16" s="488"/>
      <c r="AH16" s="486">
        <v>26.8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4430225</v>
      </c>
      <c r="BO16" s="407"/>
      <c r="BP16" s="407"/>
      <c r="BQ16" s="407"/>
      <c r="BR16" s="407"/>
      <c r="BS16" s="407"/>
      <c r="BT16" s="407"/>
      <c r="BU16" s="408"/>
      <c r="BV16" s="406">
        <v>4410477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2268</v>
      </c>
      <c r="AD17" s="360"/>
      <c r="AE17" s="360"/>
      <c r="AF17" s="360"/>
      <c r="AG17" s="361"/>
      <c r="AH17" s="359">
        <v>2581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1151768</v>
      </c>
      <c r="BO17" s="407"/>
      <c r="BP17" s="407"/>
      <c r="BQ17" s="407"/>
      <c r="BR17" s="407"/>
      <c r="BS17" s="407"/>
      <c r="BT17" s="407"/>
      <c r="BU17" s="408"/>
      <c r="BV17" s="406">
        <v>1146381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128.34</v>
      </c>
      <c r="M18" s="459"/>
      <c r="N18" s="459"/>
      <c r="O18" s="459"/>
      <c r="P18" s="459"/>
      <c r="Q18" s="459"/>
      <c r="R18" s="460"/>
      <c r="S18" s="460"/>
      <c r="T18" s="460"/>
      <c r="U18" s="460"/>
      <c r="V18" s="461"/>
      <c r="W18" s="477"/>
      <c r="X18" s="478"/>
      <c r="Y18" s="478"/>
      <c r="Z18" s="478"/>
      <c r="AA18" s="478"/>
      <c r="AB18" s="502"/>
      <c r="AC18" s="376">
        <v>59.3</v>
      </c>
      <c r="AD18" s="377"/>
      <c r="AE18" s="377"/>
      <c r="AF18" s="377"/>
      <c r="AG18" s="462"/>
      <c r="AH18" s="376">
        <v>59.9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4595121</v>
      </c>
      <c r="BO18" s="407"/>
      <c r="BP18" s="407"/>
      <c r="BQ18" s="407"/>
      <c r="BR18" s="407"/>
      <c r="BS18" s="407"/>
      <c r="BT18" s="407"/>
      <c r="BU18" s="408"/>
      <c r="BV18" s="406">
        <v>4548936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6721191</v>
      </c>
      <c r="BO19" s="407"/>
      <c r="BP19" s="407"/>
      <c r="BQ19" s="407"/>
      <c r="BR19" s="407"/>
      <c r="BS19" s="407"/>
      <c r="BT19" s="407"/>
      <c r="BU19" s="408"/>
      <c r="BV19" s="406">
        <v>6847595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3474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7200948</v>
      </c>
      <c r="BO22" s="436"/>
      <c r="BP22" s="436"/>
      <c r="BQ22" s="436"/>
      <c r="BR22" s="436"/>
      <c r="BS22" s="436"/>
      <c r="BT22" s="436"/>
      <c r="BU22" s="437"/>
      <c r="BV22" s="435">
        <v>7217372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4893325</v>
      </c>
      <c r="BO23" s="407"/>
      <c r="BP23" s="407"/>
      <c r="BQ23" s="407"/>
      <c r="BR23" s="407"/>
      <c r="BS23" s="407"/>
      <c r="BT23" s="407"/>
      <c r="BU23" s="408"/>
      <c r="BV23" s="406">
        <v>5026484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6700</v>
      </c>
      <c r="R24" s="360"/>
      <c r="S24" s="360"/>
      <c r="T24" s="360"/>
      <c r="U24" s="360"/>
      <c r="V24" s="361"/>
      <c r="W24" s="449"/>
      <c r="X24" s="386"/>
      <c r="Y24" s="387"/>
      <c r="Z24" s="362" t="s">
        <v>162</v>
      </c>
      <c r="AA24" s="363"/>
      <c r="AB24" s="363"/>
      <c r="AC24" s="363"/>
      <c r="AD24" s="363"/>
      <c r="AE24" s="363"/>
      <c r="AF24" s="363"/>
      <c r="AG24" s="364"/>
      <c r="AH24" s="359">
        <v>157</v>
      </c>
      <c r="AI24" s="360"/>
      <c r="AJ24" s="360"/>
      <c r="AK24" s="360"/>
      <c r="AL24" s="361"/>
      <c r="AM24" s="359">
        <v>440856</v>
      </c>
      <c r="AN24" s="360"/>
      <c r="AO24" s="360"/>
      <c r="AP24" s="360"/>
      <c r="AQ24" s="360"/>
      <c r="AR24" s="361"/>
      <c r="AS24" s="359">
        <v>2808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5756447</v>
      </c>
      <c r="BO24" s="407"/>
      <c r="BP24" s="407"/>
      <c r="BQ24" s="407"/>
      <c r="BR24" s="407"/>
      <c r="BS24" s="407"/>
      <c r="BT24" s="407"/>
      <c r="BU24" s="408"/>
      <c r="BV24" s="406">
        <v>5484203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5800</v>
      </c>
      <c r="R25" s="360"/>
      <c r="S25" s="360"/>
      <c r="T25" s="360"/>
      <c r="U25" s="360"/>
      <c r="V25" s="361"/>
      <c r="W25" s="449"/>
      <c r="X25" s="386"/>
      <c r="Y25" s="387"/>
      <c r="Z25" s="362" t="s">
        <v>165</v>
      </c>
      <c r="AA25" s="363"/>
      <c r="AB25" s="363"/>
      <c r="AC25" s="363"/>
      <c r="AD25" s="363"/>
      <c r="AE25" s="363"/>
      <c r="AF25" s="363"/>
      <c r="AG25" s="364"/>
      <c r="AH25" s="359">
        <v>37</v>
      </c>
      <c r="AI25" s="360"/>
      <c r="AJ25" s="360"/>
      <c r="AK25" s="360"/>
      <c r="AL25" s="361"/>
      <c r="AM25" s="359">
        <v>101861</v>
      </c>
      <c r="AN25" s="360"/>
      <c r="AO25" s="360"/>
      <c r="AP25" s="360"/>
      <c r="AQ25" s="360"/>
      <c r="AR25" s="361"/>
      <c r="AS25" s="359">
        <v>2753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900733</v>
      </c>
      <c r="BO25" s="436"/>
      <c r="BP25" s="436"/>
      <c r="BQ25" s="436"/>
      <c r="BR25" s="436"/>
      <c r="BS25" s="436"/>
      <c r="BT25" s="436"/>
      <c r="BU25" s="437"/>
      <c r="BV25" s="435">
        <v>125803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5400</v>
      </c>
      <c r="R26" s="360"/>
      <c r="S26" s="360"/>
      <c r="T26" s="360"/>
      <c r="U26" s="360"/>
      <c r="V26" s="361"/>
      <c r="W26" s="449"/>
      <c r="X26" s="386"/>
      <c r="Y26" s="387"/>
      <c r="Z26" s="362" t="s">
        <v>168</v>
      </c>
      <c r="AA26" s="417"/>
      <c r="AB26" s="417"/>
      <c r="AC26" s="417"/>
      <c r="AD26" s="417"/>
      <c r="AE26" s="417"/>
      <c r="AF26" s="417"/>
      <c r="AG26" s="418"/>
      <c r="AH26" s="359">
        <v>7</v>
      </c>
      <c r="AI26" s="360"/>
      <c r="AJ26" s="360"/>
      <c r="AK26" s="360"/>
      <c r="AL26" s="361"/>
      <c r="AM26" s="359">
        <v>18662</v>
      </c>
      <c r="AN26" s="360"/>
      <c r="AO26" s="360"/>
      <c r="AP26" s="360"/>
      <c r="AQ26" s="360"/>
      <c r="AR26" s="361"/>
      <c r="AS26" s="359">
        <v>2666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2950</v>
      </c>
      <c r="R27" s="360"/>
      <c r="S27" s="360"/>
      <c r="T27" s="360"/>
      <c r="U27" s="360"/>
      <c r="V27" s="361"/>
      <c r="W27" s="449"/>
      <c r="X27" s="386"/>
      <c r="Y27" s="387"/>
      <c r="Z27" s="362" t="s">
        <v>171</v>
      </c>
      <c r="AA27" s="363"/>
      <c r="AB27" s="363"/>
      <c r="AC27" s="363"/>
      <c r="AD27" s="363"/>
      <c r="AE27" s="363"/>
      <c r="AF27" s="363"/>
      <c r="AG27" s="364"/>
      <c r="AH27" s="359">
        <v>1</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75732</v>
      </c>
      <c r="BO27" s="441"/>
      <c r="BP27" s="441"/>
      <c r="BQ27" s="441"/>
      <c r="BR27" s="441"/>
      <c r="BS27" s="441"/>
      <c r="BT27" s="441"/>
      <c r="BU27" s="442"/>
      <c r="BV27" s="440">
        <v>75726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2400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1286959</v>
      </c>
      <c r="BO28" s="436"/>
      <c r="BP28" s="436"/>
      <c r="BQ28" s="436"/>
      <c r="BR28" s="436"/>
      <c r="BS28" s="436"/>
      <c r="BT28" s="436"/>
      <c r="BU28" s="437"/>
      <c r="BV28" s="435">
        <v>1588324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10</v>
      </c>
      <c r="M29" s="360"/>
      <c r="N29" s="360"/>
      <c r="O29" s="360"/>
      <c r="P29" s="361"/>
      <c r="Q29" s="359">
        <v>2200</v>
      </c>
      <c r="R29" s="360"/>
      <c r="S29" s="360"/>
      <c r="T29" s="360"/>
      <c r="U29" s="360"/>
      <c r="V29" s="361"/>
      <c r="W29" s="450"/>
      <c r="X29" s="451"/>
      <c r="Y29" s="452"/>
      <c r="Z29" s="362" t="s">
        <v>178</v>
      </c>
      <c r="AA29" s="363"/>
      <c r="AB29" s="363"/>
      <c r="AC29" s="363"/>
      <c r="AD29" s="363"/>
      <c r="AE29" s="363"/>
      <c r="AF29" s="363"/>
      <c r="AG29" s="364"/>
      <c r="AH29" s="359">
        <v>158</v>
      </c>
      <c r="AI29" s="360"/>
      <c r="AJ29" s="360"/>
      <c r="AK29" s="360"/>
      <c r="AL29" s="361"/>
      <c r="AM29" s="359">
        <v>444727</v>
      </c>
      <c r="AN29" s="360"/>
      <c r="AO29" s="360"/>
      <c r="AP29" s="360"/>
      <c r="AQ29" s="360"/>
      <c r="AR29" s="361"/>
      <c r="AS29" s="359">
        <v>2815</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30923</v>
      </c>
      <c r="BO29" s="407"/>
      <c r="BP29" s="407"/>
      <c r="BQ29" s="407"/>
      <c r="BR29" s="407"/>
      <c r="BS29" s="407"/>
      <c r="BT29" s="407"/>
      <c r="BU29" s="408"/>
      <c r="BV29" s="406">
        <v>30918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94.3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1727674</v>
      </c>
      <c r="BO30" s="441"/>
      <c r="BP30" s="441"/>
      <c r="BQ30" s="441"/>
      <c r="BR30" s="441"/>
      <c r="BS30" s="441"/>
      <c r="BT30" s="441"/>
      <c r="BU30" s="442"/>
      <c r="BV30" s="440">
        <v>1802590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西部簡易水道事業会計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東部簡易水道事業会計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国民健康保険野上厚生病院組合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紀美野町土地開発公社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のかみふれあい公園運営事業会計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国民健康保険診療所事業会計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農業集落排水事業会計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海南海草老人福祉施設事務組合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五色台広域施設組合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後期高齢者医療会計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海南海草環境衛生施設組合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紀の海広域施設組合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和歌山県市町村総合事務組合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和歌山地方税回収機構</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和歌山県後期高齢者医療広域組合（一般会計）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和歌山県後期高齢者医療広域組合（特別会計）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itH9Xx46qTNENV3Zek9Zl52pfcomJ6AHaFe4MtMXt+3DzsRaawF2BOZjrUqVEe2QOfNld7c6BcqDutiLjMqyMQ==" saltValue="eDPiS5hZ5dhgwUCseS/t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5" sqref="R35:Y3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782401</v>
      </c>
      <c r="S5" s="664"/>
      <c r="T5" s="664"/>
      <c r="U5" s="664"/>
      <c r="V5" s="664"/>
      <c r="W5" s="664"/>
      <c r="X5" s="664"/>
      <c r="Y5" s="689"/>
      <c r="Z5" s="702">
        <v>8.3000000000000007</v>
      </c>
      <c r="AA5" s="702"/>
      <c r="AB5" s="702"/>
      <c r="AC5" s="702"/>
      <c r="AD5" s="703">
        <v>782401</v>
      </c>
      <c r="AE5" s="703"/>
      <c r="AF5" s="703"/>
      <c r="AG5" s="703"/>
      <c r="AH5" s="703"/>
      <c r="AI5" s="703"/>
      <c r="AJ5" s="703"/>
      <c r="AK5" s="703"/>
      <c r="AL5" s="690">
        <v>16.7</v>
      </c>
      <c r="AM5" s="672"/>
      <c r="AN5" s="672"/>
      <c r="AO5" s="691"/>
      <c r="AP5" s="666" t="s">
        <v>217</v>
      </c>
      <c r="AQ5" s="667"/>
      <c r="AR5" s="667"/>
      <c r="AS5" s="667"/>
      <c r="AT5" s="667"/>
      <c r="AU5" s="667"/>
      <c r="AV5" s="667"/>
      <c r="AW5" s="667"/>
      <c r="AX5" s="667"/>
      <c r="AY5" s="667"/>
      <c r="AZ5" s="667"/>
      <c r="BA5" s="667"/>
      <c r="BB5" s="667"/>
      <c r="BC5" s="667"/>
      <c r="BD5" s="667"/>
      <c r="BE5" s="667"/>
      <c r="BF5" s="668"/>
      <c r="BG5" s="608">
        <v>782401</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103438</v>
      </c>
      <c r="S6" s="609"/>
      <c r="T6" s="609"/>
      <c r="U6" s="609"/>
      <c r="V6" s="609"/>
      <c r="W6" s="609"/>
      <c r="X6" s="609"/>
      <c r="Y6" s="610"/>
      <c r="Z6" s="646">
        <v>1.1000000000000001</v>
      </c>
      <c r="AA6" s="646"/>
      <c r="AB6" s="646"/>
      <c r="AC6" s="646"/>
      <c r="AD6" s="647">
        <v>103438</v>
      </c>
      <c r="AE6" s="647"/>
      <c r="AF6" s="647"/>
      <c r="AG6" s="647"/>
      <c r="AH6" s="647"/>
      <c r="AI6" s="647"/>
      <c r="AJ6" s="647"/>
      <c r="AK6" s="647"/>
      <c r="AL6" s="611">
        <v>2.2000000000000002</v>
      </c>
      <c r="AM6" s="612"/>
      <c r="AN6" s="612"/>
      <c r="AO6" s="648"/>
      <c r="AP6" s="605" t="s">
        <v>222</v>
      </c>
      <c r="AQ6" s="606"/>
      <c r="AR6" s="606"/>
      <c r="AS6" s="606"/>
      <c r="AT6" s="606"/>
      <c r="AU6" s="606"/>
      <c r="AV6" s="606"/>
      <c r="AW6" s="606"/>
      <c r="AX6" s="606"/>
      <c r="AY6" s="606"/>
      <c r="AZ6" s="606"/>
      <c r="BA6" s="606"/>
      <c r="BB6" s="606"/>
      <c r="BC6" s="606"/>
      <c r="BD6" s="606"/>
      <c r="BE6" s="606"/>
      <c r="BF6" s="607"/>
      <c r="BG6" s="608">
        <v>782401</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73123</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73123</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352</v>
      </c>
      <c r="S7" s="609"/>
      <c r="T7" s="609"/>
      <c r="U7" s="609"/>
      <c r="V7" s="609"/>
      <c r="W7" s="609"/>
      <c r="X7" s="609"/>
      <c r="Y7" s="610"/>
      <c r="Z7" s="646">
        <v>0</v>
      </c>
      <c r="AA7" s="646"/>
      <c r="AB7" s="646"/>
      <c r="AC7" s="646"/>
      <c r="AD7" s="647">
        <v>352</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298034</v>
      </c>
      <c r="BH7" s="609"/>
      <c r="BI7" s="609"/>
      <c r="BJ7" s="609"/>
      <c r="BK7" s="609"/>
      <c r="BL7" s="609"/>
      <c r="BM7" s="609"/>
      <c r="BN7" s="610"/>
      <c r="BO7" s="646">
        <v>38.1</v>
      </c>
      <c r="BP7" s="646"/>
      <c r="BQ7" s="646"/>
      <c r="BR7" s="646"/>
      <c r="BS7" s="647" t="s">
        <v>122</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1283474</v>
      </c>
      <c r="CS7" s="609"/>
      <c r="CT7" s="609"/>
      <c r="CU7" s="609"/>
      <c r="CV7" s="609"/>
      <c r="CW7" s="609"/>
      <c r="CX7" s="609"/>
      <c r="CY7" s="610"/>
      <c r="CZ7" s="646">
        <v>14.2</v>
      </c>
      <c r="DA7" s="646"/>
      <c r="DB7" s="646"/>
      <c r="DC7" s="646"/>
      <c r="DD7" s="614">
        <v>296516</v>
      </c>
      <c r="DE7" s="609"/>
      <c r="DF7" s="609"/>
      <c r="DG7" s="609"/>
      <c r="DH7" s="609"/>
      <c r="DI7" s="609"/>
      <c r="DJ7" s="609"/>
      <c r="DK7" s="609"/>
      <c r="DL7" s="609"/>
      <c r="DM7" s="609"/>
      <c r="DN7" s="609"/>
      <c r="DO7" s="609"/>
      <c r="DP7" s="610"/>
      <c r="DQ7" s="614">
        <v>983731</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7006</v>
      </c>
      <c r="S8" s="609"/>
      <c r="T8" s="609"/>
      <c r="U8" s="609"/>
      <c r="V8" s="609"/>
      <c r="W8" s="609"/>
      <c r="X8" s="609"/>
      <c r="Y8" s="610"/>
      <c r="Z8" s="646">
        <v>0.1</v>
      </c>
      <c r="AA8" s="646"/>
      <c r="AB8" s="646"/>
      <c r="AC8" s="646"/>
      <c r="AD8" s="647">
        <v>7006</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12978</v>
      </c>
      <c r="BH8" s="609"/>
      <c r="BI8" s="609"/>
      <c r="BJ8" s="609"/>
      <c r="BK8" s="609"/>
      <c r="BL8" s="609"/>
      <c r="BM8" s="609"/>
      <c r="BN8" s="610"/>
      <c r="BO8" s="646">
        <v>1.7</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1834977</v>
      </c>
      <c r="CS8" s="609"/>
      <c r="CT8" s="609"/>
      <c r="CU8" s="609"/>
      <c r="CV8" s="609"/>
      <c r="CW8" s="609"/>
      <c r="CX8" s="609"/>
      <c r="CY8" s="610"/>
      <c r="CZ8" s="646">
        <v>20.3</v>
      </c>
      <c r="DA8" s="646"/>
      <c r="DB8" s="646"/>
      <c r="DC8" s="646"/>
      <c r="DD8" s="614">
        <v>27021</v>
      </c>
      <c r="DE8" s="609"/>
      <c r="DF8" s="609"/>
      <c r="DG8" s="609"/>
      <c r="DH8" s="609"/>
      <c r="DI8" s="609"/>
      <c r="DJ8" s="609"/>
      <c r="DK8" s="609"/>
      <c r="DL8" s="609"/>
      <c r="DM8" s="609"/>
      <c r="DN8" s="609"/>
      <c r="DO8" s="609"/>
      <c r="DP8" s="610"/>
      <c r="DQ8" s="614">
        <v>1296722</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6962</v>
      </c>
      <c r="S9" s="609"/>
      <c r="T9" s="609"/>
      <c r="U9" s="609"/>
      <c r="V9" s="609"/>
      <c r="W9" s="609"/>
      <c r="X9" s="609"/>
      <c r="Y9" s="610"/>
      <c r="Z9" s="646">
        <v>0.1</v>
      </c>
      <c r="AA9" s="646"/>
      <c r="AB9" s="646"/>
      <c r="AC9" s="646"/>
      <c r="AD9" s="647">
        <v>6962</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266148</v>
      </c>
      <c r="BH9" s="609"/>
      <c r="BI9" s="609"/>
      <c r="BJ9" s="609"/>
      <c r="BK9" s="609"/>
      <c r="BL9" s="609"/>
      <c r="BM9" s="609"/>
      <c r="BN9" s="610"/>
      <c r="BO9" s="646">
        <v>34</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1117530</v>
      </c>
      <c r="CS9" s="609"/>
      <c r="CT9" s="609"/>
      <c r="CU9" s="609"/>
      <c r="CV9" s="609"/>
      <c r="CW9" s="609"/>
      <c r="CX9" s="609"/>
      <c r="CY9" s="610"/>
      <c r="CZ9" s="646">
        <v>12.4</v>
      </c>
      <c r="DA9" s="646"/>
      <c r="DB9" s="646"/>
      <c r="DC9" s="646"/>
      <c r="DD9" s="614">
        <v>9119</v>
      </c>
      <c r="DE9" s="609"/>
      <c r="DF9" s="609"/>
      <c r="DG9" s="609"/>
      <c r="DH9" s="609"/>
      <c r="DI9" s="609"/>
      <c r="DJ9" s="609"/>
      <c r="DK9" s="609"/>
      <c r="DL9" s="609"/>
      <c r="DM9" s="609"/>
      <c r="DN9" s="609"/>
      <c r="DO9" s="609"/>
      <c r="DP9" s="610"/>
      <c r="DQ9" s="614">
        <v>1059417</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11526</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195902</v>
      </c>
      <c r="S11" s="609"/>
      <c r="T11" s="609"/>
      <c r="U11" s="609"/>
      <c r="V11" s="609"/>
      <c r="W11" s="609"/>
      <c r="X11" s="609"/>
      <c r="Y11" s="610"/>
      <c r="Z11" s="611">
        <v>2.1</v>
      </c>
      <c r="AA11" s="612"/>
      <c r="AB11" s="612"/>
      <c r="AC11" s="613"/>
      <c r="AD11" s="614">
        <v>195902</v>
      </c>
      <c r="AE11" s="609"/>
      <c r="AF11" s="609"/>
      <c r="AG11" s="609"/>
      <c r="AH11" s="609"/>
      <c r="AI11" s="609"/>
      <c r="AJ11" s="609"/>
      <c r="AK11" s="610"/>
      <c r="AL11" s="611">
        <v>4.2</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7382</v>
      </c>
      <c r="BH11" s="609"/>
      <c r="BI11" s="609"/>
      <c r="BJ11" s="609"/>
      <c r="BK11" s="609"/>
      <c r="BL11" s="609"/>
      <c r="BM11" s="609"/>
      <c r="BN11" s="610"/>
      <c r="BO11" s="646">
        <v>0.9</v>
      </c>
      <c r="BP11" s="646"/>
      <c r="BQ11" s="646"/>
      <c r="BR11" s="646"/>
      <c r="BS11" s="647" t="s">
        <v>122</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515752</v>
      </c>
      <c r="CS11" s="609"/>
      <c r="CT11" s="609"/>
      <c r="CU11" s="609"/>
      <c r="CV11" s="609"/>
      <c r="CW11" s="609"/>
      <c r="CX11" s="609"/>
      <c r="CY11" s="610"/>
      <c r="CZ11" s="646">
        <v>5.7</v>
      </c>
      <c r="DA11" s="646"/>
      <c r="DB11" s="646"/>
      <c r="DC11" s="646"/>
      <c r="DD11" s="614">
        <v>81050</v>
      </c>
      <c r="DE11" s="609"/>
      <c r="DF11" s="609"/>
      <c r="DG11" s="609"/>
      <c r="DH11" s="609"/>
      <c r="DI11" s="609"/>
      <c r="DJ11" s="609"/>
      <c r="DK11" s="609"/>
      <c r="DL11" s="609"/>
      <c r="DM11" s="609"/>
      <c r="DN11" s="609"/>
      <c r="DO11" s="609"/>
      <c r="DP11" s="610"/>
      <c r="DQ11" s="614">
        <v>288326</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33115</v>
      </c>
      <c r="S12" s="609"/>
      <c r="T12" s="609"/>
      <c r="U12" s="609"/>
      <c r="V12" s="609"/>
      <c r="W12" s="609"/>
      <c r="X12" s="609"/>
      <c r="Y12" s="610"/>
      <c r="Z12" s="646">
        <v>0.3</v>
      </c>
      <c r="AA12" s="646"/>
      <c r="AB12" s="646"/>
      <c r="AC12" s="646"/>
      <c r="AD12" s="647">
        <v>33115</v>
      </c>
      <c r="AE12" s="647"/>
      <c r="AF12" s="647"/>
      <c r="AG12" s="647"/>
      <c r="AH12" s="647"/>
      <c r="AI12" s="647"/>
      <c r="AJ12" s="647"/>
      <c r="AK12" s="647"/>
      <c r="AL12" s="611">
        <v>0.7</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402843</v>
      </c>
      <c r="BH12" s="609"/>
      <c r="BI12" s="609"/>
      <c r="BJ12" s="609"/>
      <c r="BK12" s="609"/>
      <c r="BL12" s="609"/>
      <c r="BM12" s="609"/>
      <c r="BN12" s="610"/>
      <c r="BO12" s="646">
        <v>51.5</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161881</v>
      </c>
      <c r="CS12" s="609"/>
      <c r="CT12" s="609"/>
      <c r="CU12" s="609"/>
      <c r="CV12" s="609"/>
      <c r="CW12" s="609"/>
      <c r="CX12" s="609"/>
      <c r="CY12" s="610"/>
      <c r="CZ12" s="646">
        <v>1.8</v>
      </c>
      <c r="DA12" s="646"/>
      <c r="DB12" s="646"/>
      <c r="DC12" s="646"/>
      <c r="DD12" s="614">
        <v>35451</v>
      </c>
      <c r="DE12" s="609"/>
      <c r="DF12" s="609"/>
      <c r="DG12" s="609"/>
      <c r="DH12" s="609"/>
      <c r="DI12" s="609"/>
      <c r="DJ12" s="609"/>
      <c r="DK12" s="609"/>
      <c r="DL12" s="609"/>
      <c r="DM12" s="609"/>
      <c r="DN12" s="609"/>
      <c r="DO12" s="609"/>
      <c r="DP12" s="610"/>
      <c r="DQ12" s="614">
        <v>92039</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400569</v>
      </c>
      <c r="BH13" s="609"/>
      <c r="BI13" s="609"/>
      <c r="BJ13" s="609"/>
      <c r="BK13" s="609"/>
      <c r="BL13" s="609"/>
      <c r="BM13" s="609"/>
      <c r="BN13" s="610"/>
      <c r="BO13" s="646">
        <v>51.2</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801772</v>
      </c>
      <c r="CS13" s="609"/>
      <c r="CT13" s="609"/>
      <c r="CU13" s="609"/>
      <c r="CV13" s="609"/>
      <c r="CW13" s="609"/>
      <c r="CX13" s="609"/>
      <c r="CY13" s="610"/>
      <c r="CZ13" s="646">
        <v>8.9</v>
      </c>
      <c r="DA13" s="646"/>
      <c r="DB13" s="646"/>
      <c r="DC13" s="646"/>
      <c r="DD13" s="614">
        <v>615312</v>
      </c>
      <c r="DE13" s="609"/>
      <c r="DF13" s="609"/>
      <c r="DG13" s="609"/>
      <c r="DH13" s="609"/>
      <c r="DI13" s="609"/>
      <c r="DJ13" s="609"/>
      <c r="DK13" s="609"/>
      <c r="DL13" s="609"/>
      <c r="DM13" s="609"/>
      <c r="DN13" s="609"/>
      <c r="DO13" s="609"/>
      <c r="DP13" s="610"/>
      <c r="DQ13" s="614">
        <v>196959</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899</v>
      </c>
      <c r="S14" s="609"/>
      <c r="T14" s="609"/>
      <c r="U14" s="609"/>
      <c r="V14" s="609"/>
      <c r="W14" s="609"/>
      <c r="X14" s="609"/>
      <c r="Y14" s="610"/>
      <c r="Z14" s="646">
        <v>0</v>
      </c>
      <c r="AA14" s="646"/>
      <c r="AB14" s="646"/>
      <c r="AC14" s="646"/>
      <c r="AD14" s="647">
        <v>899</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42065</v>
      </c>
      <c r="BH14" s="609"/>
      <c r="BI14" s="609"/>
      <c r="BJ14" s="609"/>
      <c r="BK14" s="609"/>
      <c r="BL14" s="609"/>
      <c r="BM14" s="609"/>
      <c r="BN14" s="610"/>
      <c r="BO14" s="646">
        <v>5.4</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931322</v>
      </c>
      <c r="CS14" s="609"/>
      <c r="CT14" s="609"/>
      <c r="CU14" s="609"/>
      <c r="CV14" s="609"/>
      <c r="CW14" s="609"/>
      <c r="CX14" s="609"/>
      <c r="CY14" s="610"/>
      <c r="CZ14" s="646">
        <v>10.3</v>
      </c>
      <c r="DA14" s="646"/>
      <c r="DB14" s="646"/>
      <c r="DC14" s="646"/>
      <c r="DD14" s="614">
        <v>571890</v>
      </c>
      <c r="DE14" s="609"/>
      <c r="DF14" s="609"/>
      <c r="DG14" s="609"/>
      <c r="DH14" s="609"/>
      <c r="DI14" s="609"/>
      <c r="DJ14" s="609"/>
      <c r="DK14" s="609"/>
      <c r="DL14" s="609"/>
      <c r="DM14" s="609"/>
      <c r="DN14" s="609"/>
      <c r="DO14" s="609"/>
      <c r="DP14" s="610"/>
      <c r="DQ14" s="614">
        <v>417734</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39459</v>
      </c>
      <c r="BH15" s="609"/>
      <c r="BI15" s="609"/>
      <c r="BJ15" s="609"/>
      <c r="BK15" s="609"/>
      <c r="BL15" s="609"/>
      <c r="BM15" s="609"/>
      <c r="BN15" s="610"/>
      <c r="BO15" s="646">
        <v>5</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589874</v>
      </c>
      <c r="CS15" s="609"/>
      <c r="CT15" s="609"/>
      <c r="CU15" s="609"/>
      <c r="CV15" s="609"/>
      <c r="CW15" s="609"/>
      <c r="CX15" s="609"/>
      <c r="CY15" s="610"/>
      <c r="CZ15" s="646">
        <v>6.5</v>
      </c>
      <c r="DA15" s="646"/>
      <c r="DB15" s="646"/>
      <c r="DC15" s="646"/>
      <c r="DD15" s="614">
        <v>28743</v>
      </c>
      <c r="DE15" s="609"/>
      <c r="DF15" s="609"/>
      <c r="DG15" s="609"/>
      <c r="DH15" s="609"/>
      <c r="DI15" s="609"/>
      <c r="DJ15" s="609"/>
      <c r="DK15" s="609"/>
      <c r="DL15" s="609"/>
      <c r="DM15" s="609"/>
      <c r="DN15" s="609"/>
      <c r="DO15" s="609"/>
      <c r="DP15" s="610"/>
      <c r="DQ15" s="614">
        <v>510571</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9732</v>
      </c>
      <c r="S16" s="609"/>
      <c r="T16" s="609"/>
      <c r="U16" s="609"/>
      <c r="V16" s="609"/>
      <c r="W16" s="609"/>
      <c r="X16" s="609"/>
      <c r="Y16" s="610"/>
      <c r="Z16" s="646">
        <v>0.1</v>
      </c>
      <c r="AA16" s="646"/>
      <c r="AB16" s="646"/>
      <c r="AC16" s="646"/>
      <c r="AD16" s="647">
        <v>9732</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598684</v>
      </c>
      <c r="CS16" s="609"/>
      <c r="CT16" s="609"/>
      <c r="CU16" s="609"/>
      <c r="CV16" s="609"/>
      <c r="CW16" s="609"/>
      <c r="CX16" s="609"/>
      <c r="CY16" s="610"/>
      <c r="CZ16" s="646">
        <v>6.6</v>
      </c>
      <c r="DA16" s="646"/>
      <c r="DB16" s="646"/>
      <c r="DC16" s="646"/>
      <c r="DD16" s="614" t="s">
        <v>122</v>
      </c>
      <c r="DE16" s="609"/>
      <c r="DF16" s="609"/>
      <c r="DG16" s="609"/>
      <c r="DH16" s="609"/>
      <c r="DI16" s="609"/>
      <c r="DJ16" s="609"/>
      <c r="DK16" s="609"/>
      <c r="DL16" s="609"/>
      <c r="DM16" s="609"/>
      <c r="DN16" s="609"/>
      <c r="DO16" s="609"/>
      <c r="DP16" s="610"/>
      <c r="DQ16" s="614">
        <v>253953</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11512</v>
      </c>
      <c r="S17" s="609"/>
      <c r="T17" s="609"/>
      <c r="U17" s="609"/>
      <c r="V17" s="609"/>
      <c r="W17" s="609"/>
      <c r="X17" s="609"/>
      <c r="Y17" s="610"/>
      <c r="Z17" s="646">
        <v>0.1</v>
      </c>
      <c r="AA17" s="646"/>
      <c r="AB17" s="646"/>
      <c r="AC17" s="646"/>
      <c r="AD17" s="647">
        <v>11512</v>
      </c>
      <c r="AE17" s="647"/>
      <c r="AF17" s="647"/>
      <c r="AG17" s="647"/>
      <c r="AH17" s="647"/>
      <c r="AI17" s="647"/>
      <c r="AJ17" s="647"/>
      <c r="AK17" s="647"/>
      <c r="AL17" s="611">
        <v>0.2</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1123578</v>
      </c>
      <c r="CS17" s="609"/>
      <c r="CT17" s="609"/>
      <c r="CU17" s="609"/>
      <c r="CV17" s="609"/>
      <c r="CW17" s="609"/>
      <c r="CX17" s="609"/>
      <c r="CY17" s="610"/>
      <c r="CZ17" s="646">
        <v>12.4</v>
      </c>
      <c r="DA17" s="646"/>
      <c r="DB17" s="646"/>
      <c r="DC17" s="646"/>
      <c r="DD17" s="614" t="s">
        <v>122</v>
      </c>
      <c r="DE17" s="609"/>
      <c r="DF17" s="609"/>
      <c r="DG17" s="609"/>
      <c r="DH17" s="609"/>
      <c r="DI17" s="609"/>
      <c r="DJ17" s="609"/>
      <c r="DK17" s="609"/>
      <c r="DL17" s="609"/>
      <c r="DM17" s="609"/>
      <c r="DN17" s="609"/>
      <c r="DO17" s="609"/>
      <c r="DP17" s="610"/>
      <c r="DQ17" s="614">
        <v>1113950</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5614</v>
      </c>
      <c r="S18" s="609"/>
      <c r="T18" s="609"/>
      <c r="U18" s="609"/>
      <c r="V18" s="609"/>
      <c r="W18" s="609"/>
      <c r="X18" s="609"/>
      <c r="Y18" s="610"/>
      <c r="Z18" s="646">
        <v>0.1</v>
      </c>
      <c r="AA18" s="646"/>
      <c r="AB18" s="646"/>
      <c r="AC18" s="646"/>
      <c r="AD18" s="647">
        <v>5614</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3709</v>
      </c>
      <c r="S19" s="609"/>
      <c r="T19" s="609"/>
      <c r="U19" s="609"/>
      <c r="V19" s="609"/>
      <c r="W19" s="609"/>
      <c r="X19" s="609"/>
      <c r="Y19" s="610"/>
      <c r="Z19" s="646">
        <v>0</v>
      </c>
      <c r="AA19" s="646"/>
      <c r="AB19" s="646"/>
      <c r="AC19" s="646"/>
      <c r="AD19" s="647">
        <v>3709</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1905</v>
      </c>
      <c r="S20" s="609"/>
      <c r="T20" s="609"/>
      <c r="U20" s="609"/>
      <c r="V20" s="609"/>
      <c r="W20" s="609"/>
      <c r="X20" s="609"/>
      <c r="Y20" s="610"/>
      <c r="Z20" s="646">
        <v>0</v>
      </c>
      <c r="AA20" s="646"/>
      <c r="AB20" s="646"/>
      <c r="AC20" s="646"/>
      <c r="AD20" s="647">
        <v>1905</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9031967</v>
      </c>
      <c r="CS20" s="609"/>
      <c r="CT20" s="609"/>
      <c r="CU20" s="609"/>
      <c r="CV20" s="609"/>
      <c r="CW20" s="609"/>
      <c r="CX20" s="609"/>
      <c r="CY20" s="610"/>
      <c r="CZ20" s="646">
        <v>100</v>
      </c>
      <c r="DA20" s="646"/>
      <c r="DB20" s="646"/>
      <c r="DC20" s="646"/>
      <c r="DD20" s="614">
        <v>1665102</v>
      </c>
      <c r="DE20" s="609"/>
      <c r="DF20" s="609"/>
      <c r="DG20" s="609"/>
      <c r="DH20" s="609"/>
      <c r="DI20" s="609"/>
      <c r="DJ20" s="609"/>
      <c r="DK20" s="609"/>
      <c r="DL20" s="609"/>
      <c r="DM20" s="609"/>
      <c r="DN20" s="609"/>
      <c r="DO20" s="609"/>
      <c r="DP20" s="610"/>
      <c r="DQ20" s="614">
        <v>6286525</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4149279</v>
      </c>
      <c r="S21" s="609"/>
      <c r="T21" s="609"/>
      <c r="U21" s="609"/>
      <c r="V21" s="609"/>
      <c r="W21" s="609"/>
      <c r="X21" s="609"/>
      <c r="Y21" s="610"/>
      <c r="Z21" s="646">
        <v>43.8</v>
      </c>
      <c r="AA21" s="646"/>
      <c r="AB21" s="646"/>
      <c r="AC21" s="646"/>
      <c r="AD21" s="647">
        <v>3494615</v>
      </c>
      <c r="AE21" s="647"/>
      <c r="AF21" s="647"/>
      <c r="AG21" s="647"/>
      <c r="AH21" s="647"/>
      <c r="AI21" s="647"/>
      <c r="AJ21" s="647"/>
      <c r="AK21" s="647"/>
      <c r="AL21" s="611">
        <v>74.8</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3494615</v>
      </c>
      <c r="S22" s="609"/>
      <c r="T22" s="609"/>
      <c r="U22" s="609"/>
      <c r="V22" s="609"/>
      <c r="W22" s="609"/>
      <c r="X22" s="609"/>
      <c r="Y22" s="610"/>
      <c r="Z22" s="646">
        <v>36.9</v>
      </c>
      <c r="AA22" s="646"/>
      <c r="AB22" s="646"/>
      <c r="AC22" s="646"/>
      <c r="AD22" s="647">
        <v>3494615</v>
      </c>
      <c r="AE22" s="647"/>
      <c r="AF22" s="647"/>
      <c r="AG22" s="647"/>
      <c r="AH22" s="647"/>
      <c r="AI22" s="647"/>
      <c r="AJ22" s="647"/>
      <c r="AK22" s="647"/>
      <c r="AL22" s="611">
        <v>74.8</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654664</v>
      </c>
      <c r="S23" s="609"/>
      <c r="T23" s="609"/>
      <c r="U23" s="609"/>
      <c r="V23" s="609"/>
      <c r="W23" s="609"/>
      <c r="X23" s="609"/>
      <c r="Y23" s="610"/>
      <c r="Z23" s="646">
        <v>6.9</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3012672</v>
      </c>
      <c r="CS24" s="664"/>
      <c r="CT24" s="664"/>
      <c r="CU24" s="664"/>
      <c r="CV24" s="664"/>
      <c r="CW24" s="664"/>
      <c r="CX24" s="664"/>
      <c r="CY24" s="689"/>
      <c r="CZ24" s="690">
        <v>33.4</v>
      </c>
      <c r="DA24" s="672"/>
      <c r="DB24" s="672"/>
      <c r="DC24" s="692"/>
      <c r="DD24" s="688">
        <v>2617264</v>
      </c>
      <c r="DE24" s="664"/>
      <c r="DF24" s="664"/>
      <c r="DG24" s="664"/>
      <c r="DH24" s="664"/>
      <c r="DI24" s="664"/>
      <c r="DJ24" s="664"/>
      <c r="DK24" s="689"/>
      <c r="DL24" s="688">
        <v>2484047</v>
      </c>
      <c r="DM24" s="664"/>
      <c r="DN24" s="664"/>
      <c r="DO24" s="664"/>
      <c r="DP24" s="664"/>
      <c r="DQ24" s="664"/>
      <c r="DR24" s="664"/>
      <c r="DS24" s="664"/>
      <c r="DT24" s="664"/>
      <c r="DU24" s="664"/>
      <c r="DV24" s="689"/>
      <c r="DW24" s="690">
        <v>53.1</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5306212</v>
      </c>
      <c r="S25" s="609"/>
      <c r="T25" s="609"/>
      <c r="U25" s="609"/>
      <c r="V25" s="609"/>
      <c r="W25" s="609"/>
      <c r="X25" s="609"/>
      <c r="Y25" s="610"/>
      <c r="Z25" s="646">
        <v>56.1</v>
      </c>
      <c r="AA25" s="646"/>
      <c r="AB25" s="646"/>
      <c r="AC25" s="646"/>
      <c r="AD25" s="647">
        <v>4651548</v>
      </c>
      <c r="AE25" s="647"/>
      <c r="AF25" s="647"/>
      <c r="AG25" s="647"/>
      <c r="AH25" s="647"/>
      <c r="AI25" s="647"/>
      <c r="AJ25" s="647"/>
      <c r="AK25" s="647"/>
      <c r="AL25" s="611">
        <v>99.5</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1370857</v>
      </c>
      <c r="CS25" s="621"/>
      <c r="CT25" s="621"/>
      <c r="CU25" s="621"/>
      <c r="CV25" s="621"/>
      <c r="CW25" s="621"/>
      <c r="CX25" s="621"/>
      <c r="CY25" s="622"/>
      <c r="CZ25" s="611">
        <v>15.2</v>
      </c>
      <c r="DA25" s="623"/>
      <c r="DB25" s="623"/>
      <c r="DC25" s="624"/>
      <c r="DD25" s="614">
        <v>1320042</v>
      </c>
      <c r="DE25" s="621"/>
      <c r="DF25" s="621"/>
      <c r="DG25" s="621"/>
      <c r="DH25" s="621"/>
      <c r="DI25" s="621"/>
      <c r="DJ25" s="621"/>
      <c r="DK25" s="622"/>
      <c r="DL25" s="614">
        <v>1203975</v>
      </c>
      <c r="DM25" s="621"/>
      <c r="DN25" s="621"/>
      <c r="DO25" s="621"/>
      <c r="DP25" s="621"/>
      <c r="DQ25" s="621"/>
      <c r="DR25" s="621"/>
      <c r="DS25" s="621"/>
      <c r="DT25" s="621"/>
      <c r="DU25" s="621"/>
      <c r="DV25" s="622"/>
      <c r="DW25" s="611">
        <v>25.8</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569</v>
      </c>
      <c r="S26" s="609"/>
      <c r="T26" s="609"/>
      <c r="U26" s="609"/>
      <c r="V26" s="609"/>
      <c r="W26" s="609"/>
      <c r="X26" s="609"/>
      <c r="Y26" s="610"/>
      <c r="Z26" s="646">
        <v>0</v>
      </c>
      <c r="AA26" s="646"/>
      <c r="AB26" s="646"/>
      <c r="AC26" s="646"/>
      <c r="AD26" s="647">
        <v>569</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758997</v>
      </c>
      <c r="CS26" s="609"/>
      <c r="CT26" s="609"/>
      <c r="CU26" s="609"/>
      <c r="CV26" s="609"/>
      <c r="CW26" s="609"/>
      <c r="CX26" s="609"/>
      <c r="CY26" s="610"/>
      <c r="CZ26" s="611">
        <v>8.4</v>
      </c>
      <c r="DA26" s="623"/>
      <c r="DB26" s="623"/>
      <c r="DC26" s="624"/>
      <c r="DD26" s="614">
        <v>743136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6489</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782401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518237</v>
      </c>
      <c r="CS27" s="621"/>
      <c r="CT27" s="621"/>
      <c r="CU27" s="621"/>
      <c r="CV27" s="621"/>
      <c r="CW27" s="621"/>
      <c r="CX27" s="621"/>
      <c r="CY27" s="622"/>
      <c r="CZ27" s="611">
        <v>5.7</v>
      </c>
      <c r="DA27" s="623"/>
      <c r="DB27" s="623"/>
      <c r="DC27" s="624"/>
      <c r="DD27" s="614">
        <v>183272</v>
      </c>
      <c r="DE27" s="621"/>
      <c r="DF27" s="621"/>
      <c r="DG27" s="621"/>
      <c r="DH27" s="621"/>
      <c r="DI27" s="621"/>
      <c r="DJ27" s="621"/>
      <c r="DK27" s="622"/>
      <c r="DL27" s="614">
        <v>166122</v>
      </c>
      <c r="DM27" s="621"/>
      <c r="DN27" s="621"/>
      <c r="DO27" s="621"/>
      <c r="DP27" s="621"/>
      <c r="DQ27" s="621"/>
      <c r="DR27" s="621"/>
      <c r="DS27" s="621"/>
      <c r="DT27" s="621"/>
      <c r="DU27" s="621"/>
      <c r="DV27" s="622"/>
      <c r="DW27" s="611">
        <v>3.6</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69722</v>
      </c>
      <c r="S28" s="609"/>
      <c r="T28" s="609"/>
      <c r="U28" s="609"/>
      <c r="V28" s="609"/>
      <c r="W28" s="609"/>
      <c r="X28" s="609"/>
      <c r="Y28" s="610"/>
      <c r="Z28" s="646">
        <v>0.7</v>
      </c>
      <c r="AA28" s="646"/>
      <c r="AB28" s="646"/>
      <c r="AC28" s="646"/>
      <c r="AD28" s="647">
        <v>2316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1123578</v>
      </c>
      <c r="CS28" s="609"/>
      <c r="CT28" s="609"/>
      <c r="CU28" s="609"/>
      <c r="CV28" s="609"/>
      <c r="CW28" s="609"/>
      <c r="CX28" s="609"/>
      <c r="CY28" s="610"/>
      <c r="CZ28" s="611">
        <v>12.4</v>
      </c>
      <c r="DA28" s="623"/>
      <c r="DB28" s="623"/>
      <c r="DC28" s="624"/>
      <c r="DD28" s="614">
        <v>1113950</v>
      </c>
      <c r="DE28" s="609"/>
      <c r="DF28" s="609"/>
      <c r="DG28" s="609"/>
      <c r="DH28" s="609"/>
      <c r="DI28" s="609"/>
      <c r="DJ28" s="609"/>
      <c r="DK28" s="610"/>
      <c r="DL28" s="614">
        <v>1113950</v>
      </c>
      <c r="DM28" s="609"/>
      <c r="DN28" s="609"/>
      <c r="DO28" s="609"/>
      <c r="DP28" s="609"/>
      <c r="DQ28" s="609"/>
      <c r="DR28" s="609"/>
      <c r="DS28" s="609"/>
      <c r="DT28" s="609"/>
      <c r="DU28" s="609"/>
      <c r="DV28" s="610"/>
      <c r="DW28" s="611">
        <v>23.8</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157224</v>
      </c>
      <c r="S29" s="609"/>
      <c r="T29" s="609"/>
      <c r="U29" s="609"/>
      <c r="V29" s="609"/>
      <c r="W29" s="609"/>
      <c r="X29" s="609"/>
      <c r="Y29" s="610"/>
      <c r="Z29" s="646">
        <v>1.7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1123376</v>
      </c>
      <c r="CS29" s="621"/>
      <c r="CT29" s="621"/>
      <c r="CU29" s="621"/>
      <c r="CV29" s="621"/>
      <c r="CW29" s="621"/>
      <c r="CX29" s="621"/>
      <c r="CY29" s="622"/>
      <c r="CZ29" s="611">
        <v>12.4</v>
      </c>
      <c r="DA29" s="623"/>
      <c r="DB29" s="623"/>
      <c r="DC29" s="624"/>
      <c r="DD29" s="614">
        <v>1113748</v>
      </c>
      <c r="DE29" s="621"/>
      <c r="DF29" s="621"/>
      <c r="DG29" s="621"/>
      <c r="DH29" s="621"/>
      <c r="DI29" s="621"/>
      <c r="DJ29" s="621"/>
      <c r="DK29" s="622"/>
      <c r="DL29" s="614">
        <v>1113748</v>
      </c>
      <c r="DM29" s="621"/>
      <c r="DN29" s="621"/>
      <c r="DO29" s="621"/>
      <c r="DP29" s="621"/>
      <c r="DQ29" s="621"/>
      <c r="DR29" s="621"/>
      <c r="DS29" s="621"/>
      <c r="DT29" s="621"/>
      <c r="DU29" s="621"/>
      <c r="DV29" s="622"/>
      <c r="DW29" s="611">
        <v>23.8</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943308</v>
      </c>
      <c r="S30" s="609"/>
      <c r="T30" s="609"/>
      <c r="U30" s="609"/>
      <c r="V30" s="609"/>
      <c r="W30" s="609"/>
      <c r="X30" s="609"/>
      <c r="Y30" s="610"/>
      <c r="Z30" s="646">
        <v>10</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1104200</v>
      </c>
      <c r="CS30" s="609"/>
      <c r="CT30" s="609"/>
      <c r="CU30" s="609"/>
      <c r="CV30" s="609"/>
      <c r="CW30" s="609"/>
      <c r="CX30" s="609"/>
      <c r="CY30" s="610"/>
      <c r="CZ30" s="611">
        <v>12.2</v>
      </c>
      <c r="DA30" s="623"/>
      <c r="DB30" s="623"/>
      <c r="DC30" s="624"/>
      <c r="DD30" s="614">
        <v>1094878</v>
      </c>
      <c r="DE30" s="609"/>
      <c r="DF30" s="609"/>
      <c r="DG30" s="609"/>
      <c r="DH30" s="609"/>
      <c r="DI30" s="609"/>
      <c r="DJ30" s="609"/>
      <c r="DK30" s="610"/>
      <c r="DL30" s="614">
        <v>1094878</v>
      </c>
      <c r="DM30" s="609"/>
      <c r="DN30" s="609"/>
      <c r="DO30" s="609"/>
      <c r="DP30" s="609"/>
      <c r="DQ30" s="609"/>
      <c r="DR30" s="609"/>
      <c r="DS30" s="609"/>
      <c r="DT30" s="609"/>
      <c r="DU30" s="609"/>
      <c r="DV30" s="610"/>
      <c r="DW30" s="611">
        <v>23.4</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99.3</v>
      </c>
      <c r="BH31" s="671"/>
      <c r="BI31" s="671"/>
      <c r="BJ31" s="671"/>
      <c r="BK31" s="671"/>
      <c r="BL31" s="671"/>
      <c r="BM31" s="672">
        <v>97.7</v>
      </c>
      <c r="BN31" s="671"/>
      <c r="BO31" s="671"/>
      <c r="BP31" s="671"/>
      <c r="BQ31" s="673"/>
      <c r="BR31" s="670">
        <v>99.3</v>
      </c>
      <c r="BS31" s="671"/>
      <c r="BT31" s="671"/>
      <c r="BU31" s="671"/>
      <c r="BV31" s="671"/>
      <c r="BW31" s="671"/>
      <c r="BX31" s="672">
        <v>97.7</v>
      </c>
      <c r="BY31" s="671"/>
      <c r="BZ31" s="671"/>
      <c r="CA31" s="671"/>
      <c r="CB31" s="673"/>
      <c r="CD31" s="629"/>
      <c r="CE31" s="630"/>
      <c r="CF31" s="605" t="s">
        <v>301</v>
      </c>
      <c r="CG31" s="606"/>
      <c r="CH31" s="606"/>
      <c r="CI31" s="606"/>
      <c r="CJ31" s="606"/>
      <c r="CK31" s="606"/>
      <c r="CL31" s="606"/>
      <c r="CM31" s="606"/>
      <c r="CN31" s="606"/>
      <c r="CO31" s="606"/>
      <c r="CP31" s="606"/>
      <c r="CQ31" s="607"/>
      <c r="CR31" s="608">
        <v>19176</v>
      </c>
      <c r="CS31" s="621"/>
      <c r="CT31" s="621"/>
      <c r="CU31" s="621"/>
      <c r="CV31" s="621"/>
      <c r="CW31" s="621"/>
      <c r="CX31" s="621"/>
      <c r="CY31" s="622"/>
      <c r="CZ31" s="611">
        <v>0.2</v>
      </c>
      <c r="DA31" s="623"/>
      <c r="DB31" s="623"/>
      <c r="DC31" s="624"/>
      <c r="DD31" s="614">
        <v>18870</v>
      </c>
      <c r="DE31" s="621"/>
      <c r="DF31" s="621"/>
      <c r="DG31" s="621"/>
      <c r="DH31" s="621"/>
      <c r="DI31" s="621"/>
      <c r="DJ31" s="621"/>
      <c r="DK31" s="622"/>
      <c r="DL31" s="614">
        <v>18870</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407126</v>
      </c>
      <c r="S32" s="609"/>
      <c r="T32" s="609"/>
      <c r="U32" s="609"/>
      <c r="V32" s="609"/>
      <c r="W32" s="609"/>
      <c r="X32" s="609"/>
      <c r="Y32" s="610"/>
      <c r="Z32" s="646">
        <v>4.3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99.5</v>
      </c>
      <c r="BH32" s="621"/>
      <c r="BI32" s="621"/>
      <c r="BJ32" s="621"/>
      <c r="BK32" s="621"/>
      <c r="BL32" s="621"/>
      <c r="BM32" s="612">
        <v>98.7</v>
      </c>
      <c r="BN32" s="621"/>
      <c r="BO32" s="621"/>
      <c r="BP32" s="621"/>
      <c r="BQ32" s="644"/>
      <c r="BR32" s="679">
        <v>99.5</v>
      </c>
      <c r="BS32" s="621"/>
      <c r="BT32" s="621"/>
      <c r="BU32" s="621"/>
      <c r="BV32" s="621"/>
      <c r="BW32" s="621"/>
      <c r="BX32" s="612">
        <v>98.7</v>
      </c>
      <c r="BY32" s="621"/>
      <c r="BZ32" s="621"/>
      <c r="CA32" s="621"/>
      <c r="CB32" s="644"/>
      <c r="CD32" s="631"/>
      <c r="CE32" s="632"/>
      <c r="CF32" s="605" t="s">
        <v>305</v>
      </c>
      <c r="CG32" s="606"/>
      <c r="CH32" s="606"/>
      <c r="CI32" s="606"/>
      <c r="CJ32" s="606"/>
      <c r="CK32" s="606"/>
      <c r="CL32" s="606"/>
      <c r="CM32" s="606"/>
      <c r="CN32" s="606"/>
      <c r="CO32" s="606"/>
      <c r="CP32" s="606"/>
      <c r="CQ32" s="607"/>
      <c r="CR32" s="608">
        <v>202</v>
      </c>
      <c r="CS32" s="609"/>
      <c r="CT32" s="609"/>
      <c r="CU32" s="609"/>
      <c r="CV32" s="609"/>
      <c r="CW32" s="609"/>
      <c r="CX32" s="609"/>
      <c r="CY32" s="610"/>
      <c r="CZ32" s="611">
        <v>0</v>
      </c>
      <c r="DA32" s="623"/>
      <c r="DB32" s="623"/>
      <c r="DC32" s="624"/>
      <c r="DD32" s="614">
        <v>202</v>
      </c>
      <c r="DE32" s="609"/>
      <c r="DF32" s="609"/>
      <c r="DG32" s="609"/>
      <c r="DH32" s="609"/>
      <c r="DI32" s="609"/>
      <c r="DJ32" s="609"/>
      <c r="DK32" s="610"/>
      <c r="DL32" s="614">
        <v>202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14199</v>
      </c>
      <c r="S33" s="609"/>
      <c r="T33" s="609"/>
      <c r="U33" s="609"/>
      <c r="V33" s="609"/>
      <c r="W33" s="609"/>
      <c r="X33" s="609"/>
      <c r="Y33" s="610"/>
      <c r="Z33" s="646">
        <v>0.1</v>
      </c>
      <c r="AA33" s="646"/>
      <c r="AB33" s="646"/>
      <c r="AC33" s="646"/>
      <c r="AD33" s="647">
        <v>11705</v>
      </c>
      <c r="AE33" s="647"/>
      <c r="AF33" s="647"/>
      <c r="AG33" s="647"/>
      <c r="AH33" s="647"/>
      <c r="AI33" s="647"/>
      <c r="AJ33" s="647"/>
      <c r="AK33" s="647"/>
      <c r="AL33" s="611">
        <v>0.3</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99.2</v>
      </c>
      <c r="BH33" s="593"/>
      <c r="BI33" s="593"/>
      <c r="BJ33" s="593"/>
      <c r="BK33" s="593"/>
      <c r="BL33" s="593"/>
      <c r="BM33" s="639">
        <v>97.1</v>
      </c>
      <c r="BN33" s="593"/>
      <c r="BO33" s="593"/>
      <c r="BP33" s="593"/>
      <c r="BQ33" s="656"/>
      <c r="BR33" s="669">
        <v>99.2</v>
      </c>
      <c r="BS33" s="593"/>
      <c r="BT33" s="593"/>
      <c r="BU33" s="593"/>
      <c r="BV33" s="593"/>
      <c r="BW33" s="593"/>
      <c r="BX33" s="639">
        <v>97</v>
      </c>
      <c r="BY33" s="593"/>
      <c r="BZ33" s="593"/>
      <c r="CA33" s="593"/>
      <c r="CB33" s="656"/>
      <c r="CD33" s="605" t="s">
        <v>308</v>
      </c>
      <c r="CE33" s="606"/>
      <c r="CF33" s="606"/>
      <c r="CG33" s="606"/>
      <c r="CH33" s="606"/>
      <c r="CI33" s="606"/>
      <c r="CJ33" s="606"/>
      <c r="CK33" s="606"/>
      <c r="CL33" s="606"/>
      <c r="CM33" s="606"/>
      <c r="CN33" s="606"/>
      <c r="CO33" s="606"/>
      <c r="CP33" s="606"/>
      <c r="CQ33" s="607"/>
      <c r="CR33" s="608">
        <v>3755509</v>
      </c>
      <c r="CS33" s="621"/>
      <c r="CT33" s="621"/>
      <c r="CU33" s="621"/>
      <c r="CV33" s="621"/>
      <c r="CW33" s="621"/>
      <c r="CX33" s="621"/>
      <c r="CY33" s="622"/>
      <c r="CZ33" s="611">
        <v>41.6</v>
      </c>
      <c r="DA33" s="623"/>
      <c r="DB33" s="623"/>
      <c r="DC33" s="624"/>
      <c r="DD33" s="614">
        <v>2990693</v>
      </c>
      <c r="DE33" s="621"/>
      <c r="DF33" s="621"/>
      <c r="DG33" s="621"/>
      <c r="DH33" s="621"/>
      <c r="DI33" s="621"/>
      <c r="DJ33" s="621"/>
      <c r="DK33" s="622"/>
      <c r="DL33" s="614">
        <v>2111074</v>
      </c>
      <c r="DM33" s="621"/>
      <c r="DN33" s="621"/>
      <c r="DO33" s="621"/>
      <c r="DP33" s="621"/>
      <c r="DQ33" s="621"/>
      <c r="DR33" s="621"/>
      <c r="DS33" s="621"/>
      <c r="DT33" s="621"/>
      <c r="DU33" s="621"/>
      <c r="DV33" s="622"/>
      <c r="DW33" s="611">
        <v>45.2</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128690</v>
      </c>
      <c r="S34" s="609"/>
      <c r="T34" s="609"/>
      <c r="U34" s="609"/>
      <c r="V34" s="609"/>
      <c r="W34" s="609"/>
      <c r="X34" s="609"/>
      <c r="Y34" s="610"/>
      <c r="Z34" s="646">
        <v>1.4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1254145</v>
      </c>
      <c r="CS34" s="609"/>
      <c r="CT34" s="609"/>
      <c r="CU34" s="609"/>
      <c r="CV34" s="609"/>
      <c r="CW34" s="609"/>
      <c r="CX34" s="609"/>
      <c r="CY34" s="610"/>
      <c r="CZ34" s="611">
        <v>13.9</v>
      </c>
      <c r="DA34" s="623"/>
      <c r="DB34" s="623"/>
      <c r="DC34" s="624"/>
      <c r="DD34" s="614">
        <v>820075</v>
      </c>
      <c r="DE34" s="609"/>
      <c r="DF34" s="609"/>
      <c r="DG34" s="609"/>
      <c r="DH34" s="609"/>
      <c r="DI34" s="609"/>
      <c r="DJ34" s="609"/>
      <c r="DK34" s="610"/>
      <c r="DL34" s="614">
        <v>551831</v>
      </c>
      <c r="DM34" s="609"/>
      <c r="DN34" s="609"/>
      <c r="DO34" s="609"/>
      <c r="DP34" s="609"/>
      <c r="DQ34" s="609"/>
      <c r="DR34" s="609"/>
      <c r="DS34" s="609"/>
      <c r="DT34" s="609"/>
      <c r="DU34" s="609"/>
      <c r="DV34" s="610"/>
      <c r="DW34" s="611">
        <v>11.8</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706351</v>
      </c>
      <c r="S35" s="609"/>
      <c r="T35" s="609"/>
      <c r="U35" s="609"/>
      <c r="V35" s="609"/>
      <c r="W35" s="609"/>
      <c r="X35" s="609"/>
      <c r="Y35" s="610"/>
      <c r="Z35" s="646">
        <v>7.5</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127819</v>
      </c>
      <c r="CS35" s="621"/>
      <c r="CT35" s="621"/>
      <c r="CU35" s="621"/>
      <c r="CV35" s="621"/>
      <c r="CW35" s="621"/>
      <c r="CX35" s="621"/>
      <c r="CY35" s="622"/>
      <c r="CZ35" s="611">
        <v>1.4</v>
      </c>
      <c r="DA35" s="623"/>
      <c r="DB35" s="623"/>
      <c r="DC35" s="624"/>
      <c r="DD35" s="614">
        <v>114489</v>
      </c>
      <c r="DE35" s="621"/>
      <c r="DF35" s="621"/>
      <c r="DG35" s="621"/>
      <c r="DH35" s="621"/>
      <c r="DI35" s="621"/>
      <c r="DJ35" s="621"/>
      <c r="DK35" s="622"/>
      <c r="DL35" s="614">
        <v>114099</v>
      </c>
      <c r="DM35" s="621"/>
      <c r="DN35" s="621"/>
      <c r="DO35" s="621"/>
      <c r="DP35" s="621"/>
      <c r="DQ35" s="621"/>
      <c r="DR35" s="621"/>
      <c r="DS35" s="621"/>
      <c r="DT35" s="621"/>
      <c r="DU35" s="621"/>
      <c r="DV35" s="622"/>
      <c r="DW35" s="611">
        <v>2.4</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546436</v>
      </c>
      <c r="S36" s="609"/>
      <c r="T36" s="609"/>
      <c r="U36" s="609"/>
      <c r="V36" s="609"/>
      <c r="W36" s="609"/>
      <c r="X36" s="609"/>
      <c r="Y36" s="610"/>
      <c r="Z36" s="646">
        <v>5.8</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1426724</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15306</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1196066</v>
      </c>
      <c r="CS36" s="609"/>
      <c r="CT36" s="609"/>
      <c r="CU36" s="609"/>
      <c r="CV36" s="609"/>
      <c r="CW36" s="609"/>
      <c r="CX36" s="609"/>
      <c r="CY36" s="610"/>
      <c r="CZ36" s="611">
        <v>13.2</v>
      </c>
      <c r="DA36" s="623"/>
      <c r="DB36" s="623"/>
      <c r="DC36" s="624"/>
      <c r="DD36" s="614">
        <v>1090283</v>
      </c>
      <c r="DE36" s="609"/>
      <c r="DF36" s="609"/>
      <c r="DG36" s="609"/>
      <c r="DH36" s="609"/>
      <c r="DI36" s="609"/>
      <c r="DJ36" s="609"/>
      <c r="DK36" s="610"/>
      <c r="DL36" s="614">
        <v>816417</v>
      </c>
      <c r="DM36" s="609"/>
      <c r="DN36" s="609"/>
      <c r="DO36" s="609"/>
      <c r="DP36" s="609"/>
      <c r="DQ36" s="609"/>
      <c r="DR36" s="609"/>
      <c r="DS36" s="609"/>
      <c r="DT36" s="609"/>
      <c r="DU36" s="609"/>
      <c r="DV36" s="610"/>
      <c r="DW36" s="611">
        <v>17.5</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92531</v>
      </c>
      <c r="S37" s="609"/>
      <c r="T37" s="609"/>
      <c r="U37" s="609"/>
      <c r="V37" s="609"/>
      <c r="W37" s="609"/>
      <c r="X37" s="609"/>
      <c r="Y37" s="610"/>
      <c r="Z37" s="646">
        <v>1</v>
      </c>
      <c r="AA37" s="646"/>
      <c r="AB37" s="646"/>
      <c r="AC37" s="646"/>
      <c r="AD37" s="647">
        <v>8620</v>
      </c>
      <c r="AE37" s="647"/>
      <c r="AF37" s="647"/>
      <c r="AG37" s="647"/>
      <c r="AH37" s="647"/>
      <c r="AI37" s="647"/>
      <c r="AJ37" s="647"/>
      <c r="AK37" s="647"/>
      <c r="AL37" s="611">
        <v>0.2</v>
      </c>
      <c r="AM37" s="612"/>
      <c r="AN37" s="612"/>
      <c r="AO37" s="648"/>
      <c r="AQ37" s="641" t="s">
        <v>320</v>
      </c>
      <c r="AR37" s="642"/>
      <c r="AS37" s="642"/>
      <c r="AT37" s="642"/>
      <c r="AU37" s="642"/>
      <c r="AV37" s="642"/>
      <c r="AW37" s="642"/>
      <c r="AX37" s="642"/>
      <c r="AY37" s="643"/>
      <c r="AZ37" s="608">
        <v>648794</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-19188</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142494</v>
      </c>
      <c r="CS37" s="621"/>
      <c r="CT37" s="621"/>
      <c r="CU37" s="621"/>
      <c r="CV37" s="621"/>
      <c r="CW37" s="621"/>
      <c r="CX37" s="621"/>
      <c r="CY37" s="622"/>
      <c r="CZ37" s="611">
        <v>1.6</v>
      </c>
      <c r="DA37" s="623"/>
      <c r="DB37" s="623"/>
      <c r="DC37" s="624"/>
      <c r="DD37" s="614">
        <v>140596</v>
      </c>
      <c r="DE37" s="621"/>
      <c r="DF37" s="621"/>
      <c r="DG37" s="621"/>
      <c r="DH37" s="621"/>
      <c r="DI37" s="621"/>
      <c r="DJ37" s="621"/>
      <c r="DK37" s="622"/>
      <c r="DL37" s="614">
        <v>127334</v>
      </c>
      <c r="DM37" s="621"/>
      <c r="DN37" s="621"/>
      <c r="DO37" s="621"/>
      <c r="DP37" s="621"/>
      <c r="DQ37" s="621"/>
      <c r="DR37" s="621"/>
      <c r="DS37" s="621"/>
      <c r="DT37" s="621"/>
      <c r="DU37" s="621"/>
      <c r="DV37" s="622"/>
      <c r="DW37" s="611">
        <v>2.7</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1087776</v>
      </c>
      <c r="S38" s="609"/>
      <c r="T38" s="609"/>
      <c r="U38" s="609"/>
      <c r="V38" s="609"/>
      <c r="W38" s="609"/>
      <c r="X38" s="609"/>
      <c r="Y38" s="610"/>
      <c r="Z38" s="646">
        <v>11.5</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84569</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1386</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766179</v>
      </c>
      <c r="CS38" s="609"/>
      <c r="CT38" s="609"/>
      <c r="CU38" s="609"/>
      <c r="CV38" s="609"/>
      <c r="CW38" s="609"/>
      <c r="CX38" s="609"/>
      <c r="CY38" s="610"/>
      <c r="CZ38" s="611">
        <v>8.5</v>
      </c>
      <c r="DA38" s="623"/>
      <c r="DB38" s="623"/>
      <c r="DC38" s="624"/>
      <c r="DD38" s="614">
        <v>658489</v>
      </c>
      <c r="DE38" s="609"/>
      <c r="DF38" s="609"/>
      <c r="DG38" s="609"/>
      <c r="DH38" s="609"/>
      <c r="DI38" s="609"/>
      <c r="DJ38" s="609"/>
      <c r="DK38" s="610"/>
      <c r="DL38" s="614">
        <v>550002</v>
      </c>
      <c r="DM38" s="609"/>
      <c r="DN38" s="609"/>
      <c r="DO38" s="609"/>
      <c r="DP38" s="609"/>
      <c r="DQ38" s="609"/>
      <c r="DR38" s="609"/>
      <c r="DS38" s="609"/>
      <c r="DT38" s="609"/>
      <c r="DU38" s="609"/>
      <c r="DV38" s="610"/>
      <c r="DW38" s="611">
        <v>11.8</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10870</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2079</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330075</v>
      </c>
      <c r="CS39" s="621"/>
      <c r="CT39" s="621"/>
      <c r="CU39" s="621"/>
      <c r="CV39" s="621"/>
      <c r="CW39" s="621"/>
      <c r="CX39" s="621"/>
      <c r="CY39" s="622"/>
      <c r="CZ39" s="611">
        <v>3.7</v>
      </c>
      <c r="DA39" s="623"/>
      <c r="DB39" s="623"/>
      <c r="DC39" s="624"/>
      <c r="DD39" s="614">
        <v>228632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76</v>
      </c>
      <c r="S40" s="609"/>
      <c r="T40" s="609"/>
      <c r="U40" s="609"/>
      <c r="V40" s="609"/>
      <c r="W40" s="609"/>
      <c r="X40" s="609"/>
      <c r="Y40" s="610"/>
      <c r="Z40" s="646">
        <v>0</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v>5706</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81225</v>
      </c>
      <c r="CS40" s="609"/>
      <c r="CT40" s="609"/>
      <c r="CU40" s="609"/>
      <c r="CV40" s="609"/>
      <c r="CW40" s="609"/>
      <c r="CX40" s="609"/>
      <c r="CY40" s="610"/>
      <c r="CZ40" s="611">
        <v>0.9</v>
      </c>
      <c r="DA40" s="623"/>
      <c r="DB40" s="623"/>
      <c r="DC40" s="624"/>
      <c r="DD40" s="614">
        <v>78725</v>
      </c>
      <c r="DE40" s="609"/>
      <c r="DF40" s="609"/>
      <c r="DG40" s="609"/>
      <c r="DH40" s="609"/>
      <c r="DI40" s="609"/>
      <c r="DJ40" s="609"/>
      <c r="DK40" s="610"/>
      <c r="DL40" s="614">
        <v>78725</v>
      </c>
      <c r="DM40" s="609"/>
      <c r="DN40" s="609"/>
      <c r="DO40" s="609"/>
      <c r="DP40" s="609"/>
      <c r="DQ40" s="609"/>
      <c r="DR40" s="609"/>
      <c r="DS40" s="609"/>
      <c r="DT40" s="609"/>
      <c r="DU40" s="609"/>
      <c r="DV40" s="610"/>
      <c r="DW40" s="611">
        <v>1.7</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9466633</v>
      </c>
      <c r="S41" s="633"/>
      <c r="T41" s="633"/>
      <c r="U41" s="633"/>
      <c r="V41" s="633"/>
      <c r="W41" s="633"/>
      <c r="X41" s="633"/>
      <c r="Y41" s="636"/>
      <c r="Z41" s="637">
        <v>100</v>
      </c>
      <c r="AA41" s="637"/>
      <c r="AB41" s="637"/>
      <c r="AC41" s="637"/>
      <c r="AD41" s="638">
        <v>4674758</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164043</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512742</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415</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2263786</v>
      </c>
      <c r="CS42" s="621"/>
      <c r="CT42" s="621"/>
      <c r="CU42" s="621"/>
      <c r="CV42" s="621"/>
      <c r="CW42" s="621"/>
      <c r="CX42" s="621"/>
      <c r="CY42" s="622"/>
      <c r="CZ42" s="611">
        <v>25.1</v>
      </c>
      <c r="DA42" s="623"/>
      <c r="DB42" s="623"/>
      <c r="DC42" s="624"/>
      <c r="DD42" s="614">
        <v>678568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71236</v>
      </c>
      <c r="CS43" s="621"/>
      <c r="CT43" s="621"/>
      <c r="CU43" s="621"/>
      <c r="CV43" s="621"/>
      <c r="CW43" s="621"/>
      <c r="CX43" s="621"/>
      <c r="CY43" s="622"/>
      <c r="CZ43" s="611">
        <v>0.8</v>
      </c>
      <c r="DA43" s="623"/>
      <c r="DB43" s="623"/>
      <c r="DC43" s="624"/>
      <c r="DD43" s="614">
        <v>51367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1665102</v>
      </c>
      <c r="CS44" s="609"/>
      <c r="CT44" s="609"/>
      <c r="CU44" s="609"/>
      <c r="CV44" s="609"/>
      <c r="CW44" s="609"/>
      <c r="CX44" s="609"/>
      <c r="CY44" s="610"/>
      <c r="CZ44" s="611">
        <v>18.399999999999999</v>
      </c>
      <c r="DA44" s="612"/>
      <c r="DB44" s="612"/>
      <c r="DC44" s="613"/>
      <c r="DD44" s="614">
        <v>424615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458692</v>
      </c>
      <c r="CS45" s="621"/>
      <c r="CT45" s="621"/>
      <c r="CU45" s="621"/>
      <c r="CV45" s="621"/>
      <c r="CW45" s="621"/>
      <c r="CX45" s="621"/>
      <c r="CY45" s="622"/>
      <c r="CZ45" s="611">
        <v>5.0999999999999996</v>
      </c>
      <c r="DA45" s="623"/>
      <c r="DB45" s="623"/>
      <c r="DC45" s="624"/>
      <c r="DD45" s="614">
        <v>38380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1185310</v>
      </c>
      <c r="CS46" s="609"/>
      <c r="CT46" s="609"/>
      <c r="CU46" s="609"/>
      <c r="CV46" s="609"/>
      <c r="CW46" s="609"/>
      <c r="CX46" s="609"/>
      <c r="CY46" s="610"/>
      <c r="CZ46" s="611">
        <v>13.1</v>
      </c>
      <c r="DA46" s="612"/>
      <c r="DB46" s="612"/>
      <c r="DC46" s="613"/>
      <c r="DD46" s="614">
        <v>365135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598684</v>
      </c>
      <c r="CS47" s="621"/>
      <c r="CT47" s="621"/>
      <c r="CU47" s="621"/>
      <c r="CV47" s="621"/>
      <c r="CW47" s="621"/>
      <c r="CX47" s="621"/>
      <c r="CY47" s="622"/>
      <c r="CZ47" s="611">
        <v>6.6</v>
      </c>
      <c r="DA47" s="623"/>
      <c r="DB47" s="623"/>
      <c r="DC47" s="624"/>
      <c r="DD47" s="614">
        <v>253953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9031967</v>
      </c>
      <c r="CS49" s="593"/>
      <c r="CT49" s="593"/>
      <c r="CU49" s="593"/>
      <c r="CV49" s="593"/>
      <c r="CW49" s="593"/>
      <c r="CX49" s="593"/>
      <c r="CY49" s="594"/>
      <c r="CZ49" s="595">
        <v>100</v>
      </c>
      <c r="DA49" s="596"/>
      <c r="DB49" s="596"/>
      <c r="DC49" s="597"/>
      <c r="DD49" s="598">
        <v>6286525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KFQHv6eKc64FZBsv/9bqEytMielJhuhdkyujpk61n7tLBQTbxHGK0LYlDLutVW0BIIcUVy203gKdL6L476Feg==" saltValue="JVGoAXwYJJvefYAF8vf/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9440</v>
      </c>
      <c r="R7" s="1090"/>
      <c r="S7" s="1090"/>
      <c r="T7" s="1090"/>
      <c r="U7" s="1090"/>
      <c r="V7" s="1090">
        <v>9005</v>
      </c>
      <c r="W7" s="1090"/>
      <c r="X7" s="1090"/>
      <c r="Y7" s="1090"/>
      <c r="Z7" s="1090"/>
      <c r="AA7" s="1090">
        <v>435</v>
      </c>
      <c r="AB7" s="1090"/>
      <c r="AC7" s="1090"/>
      <c r="AD7" s="1090"/>
      <c r="AE7" s="1091"/>
      <c r="AF7" s="1092">
        <v>222</v>
      </c>
      <c r="AG7" s="1093"/>
      <c r="AH7" s="1093"/>
      <c r="AI7" s="1093"/>
      <c r="AJ7" s="1094"/>
      <c r="AK7" s="1095"/>
      <c r="AL7" s="1096"/>
      <c r="AM7" s="1096"/>
      <c r="AN7" s="1096"/>
      <c r="AO7" s="1096"/>
      <c r="AP7" s="1096"/>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561</v>
      </c>
      <c r="BT7" s="1087"/>
      <c r="BU7" s="1087"/>
      <c r="BV7" s="1087"/>
      <c r="BW7" s="1087"/>
      <c r="BX7" s="1087"/>
      <c r="BY7" s="1087"/>
      <c r="BZ7" s="1087"/>
      <c r="CA7" s="1087"/>
      <c r="CB7" s="1087"/>
      <c r="CC7" s="1087"/>
      <c r="CD7" s="1087"/>
      <c r="CE7" s="1087"/>
      <c r="CF7" s="1087"/>
      <c r="CG7" s="1099"/>
      <c r="CH7" s="1083">
        <v>0</v>
      </c>
      <c r="CI7" s="1084"/>
      <c r="CJ7" s="1084"/>
      <c r="CK7" s="1084"/>
      <c r="CL7" s="1085"/>
      <c r="CM7" s="1083">
        <v>68</v>
      </c>
      <c r="CN7" s="1084"/>
      <c r="CO7" s="1084"/>
      <c r="CP7" s="1084"/>
      <c r="CQ7" s="1085"/>
      <c r="CR7" s="1083">
        <v>5</v>
      </c>
      <c r="CS7" s="1084"/>
      <c r="CT7" s="1084"/>
      <c r="CU7" s="1084"/>
      <c r="CV7" s="1085"/>
      <c r="CW7" s="1083">
        <v>0</v>
      </c>
      <c r="CX7" s="1084"/>
      <c r="CY7" s="1084"/>
      <c r="CZ7" s="1084"/>
      <c r="DA7" s="1085"/>
      <c r="DB7" s="1083" t="s">
        <v>562</v>
      </c>
      <c r="DC7" s="1084"/>
      <c r="DD7" s="1084"/>
      <c r="DE7" s="1084"/>
      <c r="DF7" s="1085"/>
      <c r="DG7" s="1083" t="s">
        <v>562</v>
      </c>
      <c r="DH7" s="1084"/>
      <c r="DI7" s="1084"/>
      <c r="DJ7" s="1084"/>
      <c r="DK7" s="1085"/>
      <c r="DL7" s="1083" t="s">
        <v>562</v>
      </c>
      <c r="DM7" s="1084"/>
      <c r="DN7" s="1084"/>
      <c r="DO7" s="1084"/>
      <c r="DP7" s="1085"/>
      <c r="DQ7" s="1083" t="s">
        <v>562</v>
      </c>
      <c r="DR7" s="1084"/>
      <c r="DS7" s="1084"/>
      <c r="DT7" s="1084"/>
      <c r="DU7" s="1085"/>
      <c r="DV7" s="1086"/>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27</v>
      </c>
      <c r="R8" s="1026"/>
      <c r="S8" s="1026"/>
      <c r="T8" s="1026"/>
      <c r="U8" s="1026"/>
      <c r="V8" s="1026">
        <v>27</v>
      </c>
      <c r="W8" s="1026"/>
      <c r="X8" s="1026"/>
      <c r="Y8" s="1026"/>
      <c r="Z8" s="1026"/>
      <c r="AA8" s="1026">
        <v>0</v>
      </c>
      <c r="AB8" s="1026"/>
      <c r="AC8" s="1026"/>
      <c r="AD8" s="1026"/>
      <c r="AE8" s="1027"/>
      <c r="AF8" s="1022">
        <v>0</v>
      </c>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222</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1262</v>
      </c>
      <c r="R28" s="1038"/>
      <c r="S28" s="1038"/>
      <c r="T28" s="1038"/>
      <c r="U28" s="1038"/>
      <c r="V28" s="1038">
        <v>1247</v>
      </c>
      <c r="W28" s="1038"/>
      <c r="X28" s="1038"/>
      <c r="Y28" s="1038"/>
      <c r="Z28" s="1038"/>
      <c r="AA28" s="1038">
        <v>15</v>
      </c>
      <c r="AB28" s="1038"/>
      <c r="AC28" s="1038"/>
      <c r="AD28" s="1038"/>
      <c r="AE28" s="1039"/>
      <c r="AF28" s="1040">
        <v>15</v>
      </c>
      <c r="AG28" s="1038"/>
      <c r="AH28" s="1038"/>
      <c r="AI28" s="1038"/>
      <c r="AJ28" s="1041"/>
      <c r="AK28" s="1029">
        <v>114</v>
      </c>
      <c r="AL28" s="1030"/>
      <c r="AM28" s="1030"/>
      <c r="AN28" s="1030"/>
      <c r="AO28" s="1030"/>
      <c r="AP28" s="1030" t="s">
        <v>562</v>
      </c>
      <c r="AQ28" s="1030"/>
      <c r="AR28" s="1030"/>
      <c r="AS28" s="1030"/>
      <c r="AT28" s="1030"/>
      <c r="AU28" s="1030" t="s">
        <v>562</v>
      </c>
      <c r="AV28" s="1030"/>
      <c r="AW28" s="1030"/>
      <c r="AX28" s="1030"/>
      <c r="AY28" s="1030"/>
      <c r="AZ28" s="1031" t="s">
        <v>562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87</v>
      </c>
      <c r="R29" s="1026"/>
      <c r="S29" s="1026"/>
      <c r="T29" s="1026"/>
      <c r="U29" s="1026"/>
      <c r="V29" s="1026">
        <v>85</v>
      </c>
      <c r="W29" s="1026"/>
      <c r="X29" s="1026"/>
      <c r="Y29" s="1026"/>
      <c r="Z29" s="1026"/>
      <c r="AA29" s="1026">
        <v>2</v>
      </c>
      <c r="AB29" s="1026"/>
      <c r="AC29" s="1026"/>
      <c r="AD29" s="1026"/>
      <c r="AE29" s="1027"/>
      <c r="AF29" s="1022">
        <v>2</v>
      </c>
      <c r="AG29" s="1023"/>
      <c r="AH29" s="1023"/>
      <c r="AI29" s="1023"/>
      <c r="AJ29" s="1024"/>
      <c r="AK29" s="967">
        <v>25</v>
      </c>
      <c r="AL29" s="958"/>
      <c r="AM29" s="958"/>
      <c r="AN29" s="958"/>
      <c r="AO29" s="958"/>
      <c r="AP29" s="958" t="s">
        <v>562</v>
      </c>
      <c r="AQ29" s="958"/>
      <c r="AR29" s="958"/>
      <c r="AS29" s="958"/>
      <c r="AT29" s="958"/>
      <c r="AU29" s="958" t="s">
        <v>562</v>
      </c>
      <c r="AV29" s="958"/>
      <c r="AW29" s="958"/>
      <c r="AX29" s="958"/>
      <c r="AY29" s="958"/>
      <c r="AZ29" s="1028" t="s">
        <v>562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1834</v>
      </c>
      <c r="R30" s="1026"/>
      <c r="S30" s="1026"/>
      <c r="T30" s="1026"/>
      <c r="U30" s="1026"/>
      <c r="V30" s="1026">
        <v>1800</v>
      </c>
      <c r="W30" s="1026"/>
      <c r="X30" s="1026"/>
      <c r="Y30" s="1026"/>
      <c r="Z30" s="1026"/>
      <c r="AA30" s="1026">
        <v>34</v>
      </c>
      <c r="AB30" s="1026"/>
      <c r="AC30" s="1026"/>
      <c r="AD30" s="1026"/>
      <c r="AE30" s="1027"/>
      <c r="AF30" s="1022">
        <v>34</v>
      </c>
      <c r="AG30" s="1023"/>
      <c r="AH30" s="1023"/>
      <c r="AI30" s="1023"/>
      <c r="AJ30" s="1024"/>
      <c r="AK30" s="967">
        <v>272</v>
      </c>
      <c r="AL30" s="958"/>
      <c r="AM30" s="958"/>
      <c r="AN30" s="958"/>
      <c r="AO30" s="958"/>
      <c r="AP30" s="958" t="s">
        <v>562</v>
      </c>
      <c r="AQ30" s="958"/>
      <c r="AR30" s="958"/>
      <c r="AS30" s="958"/>
      <c r="AT30" s="958"/>
      <c r="AU30" s="958" t="s">
        <v>562</v>
      </c>
      <c r="AV30" s="958"/>
      <c r="AW30" s="958"/>
      <c r="AX30" s="958"/>
      <c r="AY30" s="958"/>
      <c r="AZ30" s="1028" t="s">
        <v>562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398</v>
      </c>
      <c r="R31" s="1026"/>
      <c r="S31" s="1026"/>
      <c r="T31" s="1026"/>
      <c r="U31" s="1026"/>
      <c r="V31" s="1026">
        <v>396</v>
      </c>
      <c r="W31" s="1026"/>
      <c r="X31" s="1026"/>
      <c r="Y31" s="1026"/>
      <c r="Z31" s="1026"/>
      <c r="AA31" s="1026">
        <v>2</v>
      </c>
      <c r="AB31" s="1026"/>
      <c r="AC31" s="1026"/>
      <c r="AD31" s="1026"/>
      <c r="AE31" s="1027"/>
      <c r="AF31" s="1022">
        <v>2</v>
      </c>
      <c r="AG31" s="1023"/>
      <c r="AH31" s="1023"/>
      <c r="AI31" s="1023"/>
      <c r="AJ31" s="1024"/>
      <c r="AK31" s="967">
        <v>239</v>
      </c>
      <c r="AL31" s="958"/>
      <c r="AM31" s="958"/>
      <c r="AN31" s="958"/>
      <c r="AO31" s="958"/>
      <c r="AP31" s="958" t="s">
        <v>562</v>
      </c>
      <c r="AQ31" s="958"/>
      <c r="AR31" s="958"/>
      <c r="AS31" s="958"/>
      <c r="AT31" s="958"/>
      <c r="AU31" s="958" t="s">
        <v>562</v>
      </c>
      <c r="AV31" s="958"/>
      <c r="AW31" s="958"/>
      <c r="AX31" s="958"/>
      <c r="AY31" s="958"/>
      <c r="AZ31" s="1028" t="s">
        <v>562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737</v>
      </c>
      <c r="R32" s="1026"/>
      <c r="S32" s="1026"/>
      <c r="T32" s="1026"/>
      <c r="U32" s="1026"/>
      <c r="V32" s="1026">
        <v>703</v>
      </c>
      <c r="W32" s="1026"/>
      <c r="X32" s="1026"/>
      <c r="Y32" s="1026"/>
      <c r="Z32" s="1026"/>
      <c r="AA32" s="1026">
        <v>34</v>
      </c>
      <c r="AB32" s="1026"/>
      <c r="AC32" s="1026"/>
      <c r="AD32" s="1026"/>
      <c r="AE32" s="1027"/>
      <c r="AF32" s="1022">
        <v>407</v>
      </c>
      <c r="AG32" s="1023"/>
      <c r="AH32" s="1023"/>
      <c r="AI32" s="1023"/>
      <c r="AJ32" s="1024"/>
      <c r="AK32" s="967" t="s">
        <v>562</v>
      </c>
      <c r="AL32" s="958"/>
      <c r="AM32" s="958"/>
      <c r="AN32" s="958"/>
      <c r="AO32" s="958"/>
      <c r="AP32" s="958">
        <v>1412</v>
      </c>
      <c r="AQ32" s="958"/>
      <c r="AR32" s="958"/>
      <c r="AS32" s="958"/>
      <c r="AT32" s="958"/>
      <c r="AU32" s="958">
        <v>148</v>
      </c>
      <c r="AV32" s="958"/>
      <c r="AW32" s="958"/>
      <c r="AX32" s="958"/>
      <c r="AY32" s="958"/>
      <c r="AZ32" s="1028" t="s">
        <v>562</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220</v>
      </c>
      <c r="R33" s="1026"/>
      <c r="S33" s="1026"/>
      <c r="T33" s="1026"/>
      <c r="U33" s="1026"/>
      <c r="V33" s="1026">
        <v>186</v>
      </c>
      <c r="W33" s="1026"/>
      <c r="X33" s="1026"/>
      <c r="Y33" s="1026"/>
      <c r="Z33" s="1026"/>
      <c r="AA33" s="1026">
        <v>34</v>
      </c>
      <c r="AB33" s="1026"/>
      <c r="AC33" s="1026"/>
      <c r="AD33" s="1026"/>
      <c r="AE33" s="1027"/>
      <c r="AF33" s="1022">
        <v>34</v>
      </c>
      <c r="AG33" s="1023"/>
      <c r="AH33" s="1023"/>
      <c r="AI33" s="1023"/>
      <c r="AJ33" s="1024"/>
      <c r="AK33" s="967">
        <v>81</v>
      </c>
      <c r="AL33" s="958"/>
      <c r="AM33" s="958"/>
      <c r="AN33" s="958"/>
      <c r="AO33" s="958"/>
      <c r="AP33" s="958">
        <v>429</v>
      </c>
      <c r="AQ33" s="958"/>
      <c r="AR33" s="958"/>
      <c r="AS33" s="958"/>
      <c r="AT33" s="958"/>
      <c r="AU33" s="958">
        <v>281</v>
      </c>
      <c r="AV33" s="958"/>
      <c r="AW33" s="958"/>
      <c r="AX33" s="958"/>
      <c r="AY33" s="958"/>
      <c r="AZ33" s="1028" t="s">
        <v>562</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398</v>
      </c>
      <c r="C34" s="1018"/>
      <c r="D34" s="1018"/>
      <c r="E34" s="1018"/>
      <c r="F34" s="1018"/>
      <c r="G34" s="1018"/>
      <c r="H34" s="1018"/>
      <c r="I34" s="1018"/>
      <c r="J34" s="1018"/>
      <c r="K34" s="1018"/>
      <c r="L34" s="1018"/>
      <c r="M34" s="1018"/>
      <c r="N34" s="1018"/>
      <c r="O34" s="1018"/>
      <c r="P34" s="1019"/>
      <c r="Q34" s="1025">
        <v>58</v>
      </c>
      <c r="R34" s="1026"/>
      <c r="S34" s="1026"/>
      <c r="T34" s="1026"/>
      <c r="U34" s="1026"/>
      <c r="V34" s="1026">
        <v>45</v>
      </c>
      <c r="W34" s="1026"/>
      <c r="X34" s="1026"/>
      <c r="Y34" s="1026"/>
      <c r="Z34" s="1026"/>
      <c r="AA34" s="1026">
        <v>13</v>
      </c>
      <c r="AB34" s="1026"/>
      <c r="AC34" s="1026"/>
      <c r="AD34" s="1026"/>
      <c r="AE34" s="1027"/>
      <c r="AF34" s="1022">
        <v>13</v>
      </c>
      <c r="AG34" s="1023"/>
      <c r="AH34" s="1023"/>
      <c r="AI34" s="1023"/>
      <c r="AJ34" s="1024"/>
      <c r="AK34" s="967">
        <v>11</v>
      </c>
      <c r="AL34" s="958"/>
      <c r="AM34" s="958"/>
      <c r="AN34" s="958"/>
      <c r="AO34" s="958"/>
      <c r="AP34" s="958">
        <v>60</v>
      </c>
      <c r="AQ34" s="958"/>
      <c r="AR34" s="958"/>
      <c r="AS34" s="958"/>
      <c r="AT34" s="958"/>
      <c r="AU34" s="958">
        <v>59</v>
      </c>
      <c r="AV34" s="958"/>
      <c r="AW34" s="958"/>
      <c r="AX34" s="958"/>
      <c r="AY34" s="958"/>
      <c r="AZ34" s="1028" t="s">
        <v>562</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507</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403</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552</v>
      </c>
      <c r="C68" s="973"/>
      <c r="D68" s="973"/>
      <c r="E68" s="973"/>
      <c r="F68" s="973"/>
      <c r="G68" s="973"/>
      <c r="H68" s="973"/>
      <c r="I68" s="973"/>
      <c r="J68" s="973"/>
      <c r="K68" s="973"/>
      <c r="L68" s="973"/>
      <c r="M68" s="973"/>
      <c r="N68" s="973"/>
      <c r="O68" s="973"/>
      <c r="P68" s="974"/>
      <c r="Q68" s="975">
        <v>3292</v>
      </c>
      <c r="R68" s="969"/>
      <c r="S68" s="969"/>
      <c r="T68" s="969"/>
      <c r="U68" s="969"/>
      <c r="V68" s="969">
        <v>3103</v>
      </c>
      <c r="W68" s="969"/>
      <c r="X68" s="969"/>
      <c r="Y68" s="969"/>
      <c r="Z68" s="969"/>
      <c r="AA68" s="969">
        <v>189</v>
      </c>
      <c r="AB68" s="969"/>
      <c r="AC68" s="969"/>
      <c r="AD68" s="969"/>
      <c r="AE68" s="969"/>
      <c r="AF68" s="969">
        <v>628</v>
      </c>
      <c r="AG68" s="969"/>
      <c r="AH68" s="969"/>
      <c r="AI68" s="969"/>
      <c r="AJ68" s="969"/>
      <c r="AK68" s="969" t="s">
        <v>562</v>
      </c>
      <c r="AL68" s="969"/>
      <c r="AM68" s="969"/>
      <c r="AN68" s="969"/>
      <c r="AO68" s="969"/>
      <c r="AP68" s="969">
        <v>2790</v>
      </c>
      <c r="AQ68" s="969"/>
      <c r="AR68" s="969"/>
      <c r="AS68" s="969"/>
      <c r="AT68" s="969"/>
      <c r="AU68" s="969">
        <v>2176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553</v>
      </c>
      <c r="C69" s="962"/>
      <c r="D69" s="962"/>
      <c r="E69" s="962"/>
      <c r="F69" s="962"/>
      <c r="G69" s="962"/>
      <c r="H69" s="962"/>
      <c r="I69" s="962"/>
      <c r="J69" s="962"/>
      <c r="K69" s="962"/>
      <c r="L69" s="962"/>
      <c r="M69" s="962"/>
      <c r="N69" s="962"/>
      <c r="O69" s="962"/>
      <c r="P69" s="963"/>
      <c r="Q69" s="964">
        <v>556</v>
      </c>
      <c r="R69" s="958"/>
      <c r="S69" s="958"/>
      <c r="T69" s="958"/>
      <c r="U69" s="958"/>
      <c r="V69" s="958">
        <v>535</v>
      </c>
      <c r="W69" s="958"/>
      <c r="X69" s="958"/>
      <c r="Y69" s="958"/>
      <c r="Z69" s="958"/>
      <c r="AA69" s="958">
        <v>64</v>
      </c>
      <c r="AB69" s="958"/>
      <c r="AC69" s="958"/>
      <c r="AD69" s="958"/>
      <c r="AE69" s="958"/>
      <c r="AF69" s="958">
        <v>64</v>
      </c>
      <c r="AG69" s="958"/>
      <c r="AH69" s="958"/>
      <c r="AI69" s="958"/>
      <c r="AJ69" s="958"/>
      <c r="AK69" s="958" t="s">
        <v>562</v>
      </c>
      <c r="AL69" s="958"/>
      <c r="AM69" s="958"/>
      <c r="AN69" s="958"/>
      <c r="AO69" s="958"/>
      <c r="AP69" s="958">
        <v>213</v>
      </c>
      <c r="AQ69" s="958"/>
      <c r="AR69" s="958"/>
      <c r="AS69" s="958"/>
      <c r="AT69" s="958"/>
      <c r="AU69" s="958">
        <v>69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554</v>
      </c>
      <c r="C70" s="962"/>
      <c r="D70" s="962"/>
      <c r="E70" s="962"/>
      <c r="F70" s="962"/>
      <c r="G70" s="962"/>
      <c r="H70" s="962"/>
      <c r="I70" s="962"/>
      <c r="J70" s="962"/>
      <c r="K70" s="962"/>
      <c r="L70" s="962"/>
      <c r="M70" s="962"/>
      <c r="N70" s="962"/>
      <c r="O70" s="962"/>
      <c r="P70" s="963"/>
      <c r="Q70" s="964">
        <v>191</v>
      </c>
      <c r="R70" s="958"/>
      <c r="S70" s="958"/>
      <c r="T70" s="958"/>
      <c r="U70" s="958"/>
      <c r="V70" s="958">
        <v>176</v>
      </c>
      <c r="W70" s="958"/>
      <c r="X70" s="958"/>
      <c r="Y70" s="958"/>
      <c r="Z70" s="958"/>
      <c r="AA70" s="958">
        <v>14</v>
      </c>
      <c r="AB70" s="958"/>
      <c r="AC70" s="958"/>
      <c r="AD70" s="958"/>
      <c r="AE70" s="958"/>
      <c r="AF70" s="958">
        <v>14</v>
      </c>
      <c r="AG70" s="958"/>
      <c r="AH70" s="958"/>
      <c r="AI70" s="958"/>
      <c r="AJ70" s="958"/>
      <c r="AK70" s="958">
        <v>5</v>
      </c>
      <c r="AL70" s="958"/>
      <c r="AM70" s="958"/>
      <c r="AN70" s="958"/>
      <c r="AO70" s="958"/>
      <c r="AP70" s="958" t="s">
        <v>562</v>
      </c>
      <c r="AQ70" s="958"/>
      <c r="AR70" s="958"/>
      <c r="AS70" s="958"/>
      <c r="AT70" s="958"/>
      <c r="AU70" s="958" t="s">
        <v>562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555</v>
      </c>
      <c r="C71" s="962"/>
      <c r="D71" s="962"/>
      <c r="E71" s="962"/>
      <c r="F71" s="962"/>
      <c r="G71" s="962"/>
      <c r="H71" s="962"/>
      <c r="I71" s="962"/>
      <c r="J71" s="962"/>
      <c r="K71" s="962"/>
      <c r="L71" s="962"/>
      <c r="M71" s="962"/>
      <c r="N71" s="962"/>
      <c r="O71" s="962"/>
      <c r="P71" s="963"/>
      <c r="Q71" s="964">
        <v>1100</v>
      </c>
      <c r="R71" s="958"/>
      <c r="S71" s="958"/>
      <c r="T71" s="958"/>
      <c r="U71" s="958"/>
      <c r="V71" s="958">
        <v>1054</v>
      </c>
      <c r="W71" s="958"/>
      <c r="X71" s="958"/>
      <c r="Y71" s="958"/>
      <c r="Z71" s="958"/>
      <c r="AA71" s="958">
        <v>46</v>
      </c>
      <c r="AB71" s="958"/>
      <c r="AC71" s="958"/>
      <c r="AD71" s="958"/>
      <c r="AE71" s="958"/>
      <c r="AF71" s="958">
        <v>46</v>
      </c>
      <c r="AG71" s="958"/>
      <c r="AH71" s="958"/>
      <c r="AI71" s="958"/>
      <c r="AJ71" s="958"/>
      <c r="AK71" s="958">
        <v>82</v>
      </c>
      <c r="AL71" s="958"/>
      <c r="AM71" s="958"/>
      <c r="AN71" s="958"/>
      <c r="AO71" s="958"/>
      <c r="AP71" s="958">
        <v>1350</v>
      </c>
      <c r="AQ71" s="958"/>
      <c r="AR71" s="958"/>
      <c r="AS71" s="958"/>
      <c r="AT71" s="958"/>
      <c r="AU71" s="958">
        <v>265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556</v>
      </c>
      <c r="C72" s="962"/>
      <c r="D72" s="962"/>
      <c r="E72" s="962"/>
      <c r="F72" s="962"/>
      <c r="G72" s="962"/>
      <c r="H72" s="962"/>
      <c r="I72" s="962"/>
      <c r="J72" s="962"/>
      <c r="K72" s="962"/>
      <c r="L72" s="962"/>
      <c r="M72" s="962"/>
      <c r="N72" s="962"/>
      <c r="O72" s="962"/>
      <c r="P72" s="963"/>
      <c r="Q72" s="964">
        <v>144</v>
      </c>
      <c r="R72" s="958"/>
      <c r="S72" s="958"/>
      <c r="T72" s="958"/>
      <c r="U72" s="958"/>
      <c r="V72" s="958">
        <v>133</v>
      </c>
      <c r="W72" s="958"/>
      <c r="X72" s="958"/>
      <c r="Y72" s="958"/>
      <c r="Z72" s="958"/>
      <c r="AA72" s="958">
        <v>11</v>
      </c>
      <c r="AB72" s="958"/>
      <c r="AC72" s="958"/>
      <c r="AD72" s="958"/>
      <c r="AE72" s="958"/>
      <c r="AF72" s="958">
        <v>9</v>
      </c>
      <c r="AG72" s="958"/>
      <c r="AH72" s="958"/>
      <c r="AI72" s="958"/>
      <c r="AJ72" s="958"/>
      <c r="AK72" s="958" t="s">
        <v>562</v>
      </c>
      <c r="AL72" s="958"/>
      <c r="AM72" s="958"/>
      <c r="AN72" s="958"/>
      <c r="AO72" s="958"/>
      <c r="AP72" s="958" t="s">
        <v>562</v>
      </c>
      <c r="AQ72" s="958"/>
      <c r="AR72" s="958"/>
      <c r="AS72" s="958"/>
      <c r="AT72" s="958"/>
      <c r="AU72" s="958">
        <v>12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557</v>
      </c>
      <c r="C73" s="962"/>
      <c r="D73" s="962"/>
      <c r="E73" s="962"/>
      <c r="F73" s="962"/>
      <c r="G73" s="962"/>
      <c r="H73" s="962"/>
      <c r="I73" s="962"/>
      <c r="J73" s="962"/>
      <c r="K73" s="962"/>
      <c r="L73" s="962"/>
      <c r="M73" s="962"/>
      <c r="N73" s="962"/>
      <c r="O73" s="962"/>
      <c r="P73" s="963"/>
      <c r="Q73" s="964">
        <v>3843</v>
      </c>
      <c r="R73" s="958"/>
      <c r="S73" s="958"/>
      <c r="T73" s="958"/>
      <c r="U73" s="958"/>
      <c r="V73" s="958">
        <v>3646</v>
      </c>
      <c r="W73" s="958"/>
      <c r="X73" s="958"/>
      <c r="Y73" s="958"/>
      <c r="Z73" s="958"/>
      <c r="AA73" s="958">
        <v>197</v>
      </c>
      <c r="AB73" s="958"/>
      <c r="AC73" s="958"/>
      <c r="AD73" s="958"/>
      <c r="AE73" s="958"/>
      <c r="AF73" s="958">
        <v>197</v>
      </c>
      <c r="AG73" s="958"/>
      <c r="AH73" s="958"/>
      <c r="AI73" s="958"/>
      <c r="AJ73" s="958"/>
      <c r="AK73" s="958" t="s">
        <v>562</v>
      </c>
      <c r="AL73" s="958"/>
      <c r="AM73" s="958"/>
      <c r="AN73" s="958"/>
      <c r="AO73" s="958"/>
      <c r="AP73" s="958" t="s">
        <v>562</v>
      </c>
      <c r="AQ73" s="958"/>
      <c r="AR73" s="958"/>
      <c r="AS73" s="958"/>
      <c r="AT73" s="958"/>
      <c r="AU73" s="958" t="s">
        <v>563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558</v>
      </c>
      <c r="C74" s="962"/>
      <c r="D74" s="962"/>
      <c r="E74" s="962"/>
      <c r="F74" s="962"/>
      <c r="G74" s="962"/>
      <c r="H74" s="962"/>
      <c r="I74" s="962"/>
      <c r="J74" s="962"/>
      <c r="K74" s="962"/>
      <c r="L74" s="962"/>
      <c r="M74" s="962"/>
      <c r="N74" s="962"/>
      <c r="O74" s="962"/>
      <c r="P74" s="963"/>
      <c r="Q74" s="964">
        <v>116</v>
      </c>
      <c r="R74" s="958"/>
      <c r="S74" s="958"/>
      <c r="T74" s="958"/>
      <c r="U74" s="958"/>
      <c r="V74" s="958">
        <v>116</v>
      </c>
      <c r="W74" s="958"/>
      <c r="X74" s="958"/>
      <c r="Y74" s="958"/>
      <c r="Z74" s="958"/>
      <c r="AA74" s="958">
        <v>0</v>
      </c>
      <c r="AB74" s="958"/>
      <c r="AC74" s="958"/>
      <c r="AD74" s="958"/>
      <c r="AE74" s="958"/>
      <c r="AF74" s="958">
        <v>0</v>
      </c>
      <c r="AG74" s="958"/>
      <c r="AH74" s="958"/>
      <c r="AI74" s="958"/>
      <c r="AJ74" s="958"/>
      <c r="AK74" s="958" t="s">
        <v>562</v>
      </c>
      <c r="AL74" s="958"/>
      <c r="AM74" s="958"/>
      <c r="AN74" s="958"/>
      <c r="AO74" s="958"/>
      <c r="AP74" s="958" t="s">
        <v>562</v>
      </c>
      <c r="AQ74" s="958"/>
      <c r="AR74" s="958"/>
      <c r="AS74" s="958"/>
      <c r="AT74" s="958"/>
      <c r="AU74" s="958" t="s">
        <v>563</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559</v>
      </c>
      <c r="C75" s="962"/>
      <c r="D75" s="962"/>
      <c r="E75" s="962"/>
      <c r="F75" s="962"/>
      <c r="G75" s="962"/>
      <c r="H75" s="962"/>
      <c r="I75" s="962"/>
      <c r="J75" s="962"/>
      <c r="K75" s="962"/>
      <c r="L75" s="962"/>
      <c r="M75" s="962"/>
      <c r="N75" s="962"/>
      <c r="O75" s="962"/>
      <c r="P75" s="963"/>
      <c r="Q75" s="965">
        <v>110</v>
      </c>
      <c r="R75" s="966"/>
      <c r="S75" s="966"/>
      <c r="T75" s="966"/>
      <c r="U75" s="967"/>
      <c r="V75" s="968">
        <v>102</v>
      </c>
      <c r="W75" s="966"/>
      <c r="X75" s="966"/>
      <c r="Y75" s="966"/>
      <c r="Z75" s="967"/>
      <c r="AA75" s="968">
        <v>8</v>
      </c>
      <c r="AB75" s="966"/>
      <c r="AC75" s="966"/>
      <c r="AD75" s="966"/>
      <c r="AE75" s="967"/>
      <c r="AF75" s="968">
        <v>8</v>
      </c>
      <c r="AG75" s="966"/>
      <c r="AH75" s="966"/>
      <c r="AI75" s="966"/>
      <c r="AJ75" s="967"/>
      <c r="AK75" s="968" t="s">
        <v>562</v>
      </c>
      <c r="AL75" s="966"/>
      <c r="AM75" s="966"/>
      <c r="AN75" s="966"/>
      <c r="AO75" s="967"/>
      <c r="AP75" s="968" t="s">
        <v>562</v>
      </c>
      <c r="AQ75" s="966"/>
      <c r="AR75" s="966"/>
      <c r="AS75" s="966"/>
      <c r="AT75" s="967"/>
      <c r="AU75" s="968" t="s">
        <v>563</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560</v>
      </c>
      <c r="C76" s="962"/>
      <c r="D76" s="962"/>
      <c r="E76" s="962"/>
      <c r="F76" s="962"/>
      <c r="G76" s="962"/>
      <c r="H76" s="962"/>
      <c r="I76" s="962"/>
      <c r="J76" s="962"/>
      <c r="K76" s="962"/>
      <c r="L76" s="962"/>
      <c r="M76" s="962"/>
      <c r="N76" s="962"/>
      <c r="O76" s="962"/>
      <c r="P76" s="963"/>
      <c r="Q76" s="965">
        <v>158054</v>
      </c>
      <c r="R76" s="966"/>
      <c r="S76" s="966"/>
      <c r="T76" s="966"/>
      <c r="U76" s="967"/>
      <c r="V76" s="968">
        <v>156982</v>
      </c>
      <c r="W76" s="966"/>
      <c r="X76" s="966"/>
      <c r="Y76" s="966"/>
      <c r="Z76" s="967"/>
      <c r="AA76" s="968">
        <v>1071</v>
      </c>
      <c r="AB76" s="966"/>
      <c r="AC76" s="966"/>
      <c r="AD76" s="966"/>
      <c r="AE76" s="967"/>
      <c r="AF76" s="968">
        <v>1071</v>
      </c>
      <c r="AG76" s="966"/>
      <c r="AH76" s="966"/>
      <c r="AI76" s="966"/>
      <c r="AJ76" s="967"/>
      <c r="AK76" s="968" t="s">
        <v>562</v>
      </c>
      <c r="AL76" s="966"/>
      <c r="AM76" s="966"/>
      <c r="AN76" s="966"/>
      <c r="AO76" s="967"/>
      <c r="AP76" s="968" t="s">
        <v>562</v>
      </c>
      <c r="AQ76" s="966"/>
      <c r="AR76" s="966"/>
      <c r="AS76" s="966"/>
      <c r="AT76" s="967"/>
      <c r="AU76" s="968" t="s">
        <v>563</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v>0</v>
      </c>
      <c r="CX102" s="940"/>
      <c r="CY102" s="940"/>
      <c r="CZ102" s="940"/>
      <c r="DA102" s="941"/>
      <c r="DB102" s="939">
        <v>0</v>
      </c>
      <c r="DC102" s="940"/>
      <c r="DD102" s="940"/>
      <c r="DE102" s="940"/>
      <c r="DF102" s="941"/>
      <c r="DG102" s="939">
        <v>0</v>
      </c>
      <c r="DH102" s="940"/>
      <c r="DI102" s="940"/>
      <c r="DJ102" s="940"/>
      <c r="DK102" s="941"/>
      <c r="DL102" s="939">
        <v>0</v>
      </c>
      <c r="DM102" s="940"/>
      <c r="DN102" s="940"/>
      <c r="DO102" s="940"/>
      <c r="DP102" s="941"/>
      <c r="DQ102" s="939">
        <v>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295</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295</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295</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1104829</v>
      </c>
      <c r="AB110" s="876"/>
      <c r="AC110" s="876"/>
      <c r="AD110" s="876"/>
      <c r="AE110" s="877"/>
      <c r="AF110" s="878">
        <v>1093322</v>
      </c>
      <c r="AG110" s="876"/>
      <c r="AH110" s="876"/>
      <c r="AI110" s="876"/>
      <c r="AJ110" s="877"/>
      <c r="AK110" s="878">
        <v>1123376</v>
      </c>
      <c r="AL110" s="876"/>
      <c r="AM110" s="876"/>
      <c r="AN110" s="876"/>
      <c r="AO110" s="877"/>
      <c r="AP110" s="879">
        <v>29.6</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7892682</v>
      </c>
      <c r="BR110" s="829"/>
      <c r="BS110" s="829"/>
      <c r="BT110" s="829"/>
      <c r="BU110" s="829"/>
      <c r="BV110" s="829">
        <v>7217372</v>
      </c>
      <c r="BW110" s="829"/>
      <c r="BX110" s="829"/>
      <c r="BY110" s="829"/>
      <c r="BZ110" s="829"/>
      <c r="CA110" s="829">
        <v>7200948</v>
      </c>
      <c r="CB110" s="829"/>
      <c r="CC110" s="829"/>
      <c r="CD110" s="829"/>
      <c r="CE110" s="829"/>
      <c r="CF110" s="853">
        <v>189.8</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315233</v>
      </c>
      <c r="BR112" s="804"/>
      <c r="BS112" s="804"/>
      <c r="BT112" s="804"/>
      <c r="BU112" s="804"/>
      <c r="BV112" s="804">
        <v>300317</v>
      </c>
      <c r="BW112" s="804"/>
      <c r="BX112" s="804"/>
      <c r="BY112" s="804"/>
      <c r="BZ112" s="804"/>
      <c r="CA112" s="804">
        <v>487481</v>
      </c>
      <c r="CB112" s="804"/>
      <c r="CC112" s="804"/>
      <c r="CD112" s="804"/>
      <c r="CE112" s="804"/>
      <c r="CF112" s="862">
        <v>12.8</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38067</v>
      </c>
      <c r="AB113" s="906"/>
      <c r="AC113" s="906"/>
      <c r="AD113" s="906"/>
      <c r="AE113" s="907"/>
      <c r="AF113" s="908">
        <v>30364</v>
      </c>
      <c r="AG113" s="906"/>
      <c r="AH113" s="906"/>
      <c r="AI113" s="906"/>
      <c r="AJ113" s="907"/>
      <c r="AK113" s="908">
        <v>40514</v>
      </c>
      <c r="AL113" s="906"/>
      <c r="AM113" s="906"/>
      <c r="AN113" s="906"/>
      <c r="AO113" s="907"/>
      <c r="AP113" s="909">
        <v>1.1000000000000001</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2720735</v>
      </c>
      <c r="BR113" s="804"/>
      <c r="BS113" s="804"/>
      <c r="BT113" s="804"/>
      <c r="BU113" s="804"/>
      <c r="BV113" s="804">
        <v>2620131</v>
      </c>
      <c r="BW113" s="804"/>
      <c r="BX113" s="804"/>
      <c r="BY113" s="804"/>
      <c r="BZ113" s="804"/>
      <c r="CA113" s="804">
        <v>2521779</v>
      </c>
      <c r="CB113" s="804"/>
      <c r="CC113" s="804"/>
      <c r="CD113" s="804"/>
      <c r="CE113" s="804"/>
      <c r="CF113" s="862">
        <v>66.5</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127580</v>
      </c>
      <c r="AB114" s="767"/>
      <c r="AC114" s="767"/>
      <c r="AD114" s="767"/>
      <c r="AE114" s="768"/>
      <c r="AF114" s="769">
        <v>150420</v>
      </c>
      <c r="AG114" s="767"/>
      <c r="AH114" s="767"/>
      <c r="AI114" s="767"/>
      <c r="AJ114" s="768"/>
      <c r="AK114" s="769">
        <v>144900</v>
      </c>
      <c r="AL114" s="767"/>
      <c r="AM114" s="767"/>
      <c r="AN114" s="767"/>
      <c r="AO114" s="768"/>
      <c r="AP114" s="811">
        <v>3.8</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1312644</v>
      </c>
      <c r="BR114" s="804"/>
      <c r="BS114" s="804"/>
      <c r="BT114" s="804"/>
      <c r="BU114" s="804"/>
      <c r="BV114" s="804">
        <v>1245914</v>
      </c>
      <c r="BW114" s="804"/>
      <c r="BX114" s="804"/>
      <c r="BY114" s="804"/>
      <c r="BZ114" s="804"/>
      <c r="CA114" s="804">
        <v>1275750</v>
      </c>
      <c r="CB114" s="804"/>
      <c r="CC114" s="804"/>
      <c r="CD114" s="804"/>
      <c r="CE114" s="804"/>
      <c r="CF114" s="862">
        <v>33.6</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359</v>
      </c>
      <c r="AB115" s="906"/>
      <c r="AC115" s="906"/>
      <c r="AD115" s="906"/>
      <c r="AE115" s="907"/>
      <c r="AF115" s="908">
        <v>1114</v>
      </c>
      <c r="AG115" s="906"/>
      <c r="AH115" s="906"/>
      <c r="AI115" s="906"/>
      <c r="AJ115" s="907"/>
      <c r="AK115" s="908">
        <v>386</v>
      </c>
      <c r="AL115" s="906"/>
      <c r="AM115" s="906"/>
      <c r="AN115" s="906"/>
      <c r="AO115" s="907"/>
      <c r="AP115" s="909">
        <v>0</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39</v>
      </c>
      <c r="AB116" s="767"/>
      <c r="AC116" s="767"/>
      <c r="AD116" s="767"/>
      <c r="AE116" s="768"/>
      <c r="AF116" s="769">
        <v>209</v>
      </c>
      <c r="AG116" s="767"/>
      <c r="AH116" s="767"/>
      <c r="AI116" s="767"/>
      <c r="AJ116" s="768"/>
      <c r="AK116" s="769">
        <v>202</v>
      </c>
      <c r="AL116" s="767"/>
      <c r="AM116" s="767"/>
      <c r="AN116" s="767"/>
      <c r="AO116" s="768"/>
      <c r="AP116" s="811">
        <v>0</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1270874</v>
      </c>
      <c r="AB117" s="890"/>
      <c r="AC117" s="890"/>
      <c r="AD117" s="890"/>
      <c r="AE117" s="891"/>
      <c r="AF117" s="892">
        <v>1275429</v>
      </c>
      <c r="AG117" s="890"/>
      <c r="AH117" s="890"/>
      <c r="AI117" s="890"/>
      <c r="AJ117" s="891"/>
      <c r="AK117" s="892">
        <v>1309378</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295</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445</v>
      </c>
      <c r="BP119" s="865"/>
      <c r="BQ119" s="866">
        <v>12241294</v>
      </c>
      <c r="BR119" s="832"/>
      <c r="BS119" s="832"/>
      <c r="BT119" s="832"/>
      <c r="BU119" s="832"/>
      <c r="BV119" s="832">
        <v>11383734</v>
      </c>
      <c r="BW119" s="832"/>
      <c r="BX119" s="832"/>
      <c r="BY119" s="832"/>
      <c r="BZ119" s="832"/>
      <c r="CA119" s="832">
        <v>11485958</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2932194</v>
      </c>
      <c r="BR120" s="829"/>
      <c r="BS120" s="829"/>
      <c r="BT120" s="829"/>
      <c r="BU120" s="829"/>
      <c r="BV120" s="829">
        <v>2770409</v>
      </c>
      <c r="BW120" s="829"/>
      <c r="BX120" s="829"/>
      <c r="BY120" s="829"/>
      <c r="BZ120" s="829"/>
      <c r="CA120" s="829">
        <v>2394035</v>
      </c>
      <c r="CB120" s="829"/>
      <c r="CC120" s="829"/>
      <c r="CD120" s="829"/>
      <c r="CE120" s="829"/>
      <c r="CF120" s="853">
        <v>63.1</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273208</v>
      </c>
      <c r="DH120" s="829"/>
      <c r="DI120" s="829"/>
      <c r="DJ120" s="829"/>
      <c r="DK120" s="829"/>
      <c r="DL120" s="829">
        <v>255012</v>
      </c>
      <c r="DM120" s="829"/>
      <c r="DN120" s="829"/>
      <c r="DO120" s="829"/>
      <c r="DP120" s="829"/>
      <c r="DQ120" s="829">
        <v>280587</v>
      </c>
      <c r="DR120" s="829"/>
      <c r="DS120" s="829"/>
      <c r="DT120" s="829"/>
      <c r="DU120" s="829"/>
      <c r="DV120" s="830">
        <v>7.4</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27027</v>
      </c>
      <c r="BR121" s="804"/>
      <c r="BS121" s="804"/>
      <c r="BT121" s="804"/>
      <c r="BU121" s="804"/>
      <c r="BV121" s="804">
        <v>26082</v>
      </c>
      <c r="BW121" s="804"/>
      <c r="BX121" s="804"/>
      <c r="BY121" s="804"/>
      <c r="BZ121" s="804"/>
      <c r="CA121" s="804">
        <v>18936</v>
      </c>
      <c r="CB121" s="804"/>
      <c r="CC121" s="804"/>
      <c r="CD121" s="804"/>
      <c r="CE121" s="804"/>
      <c r="CF121" s="862">
        <v>0.5</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v>2559</v>
      </c>
      <c r="DM121" s="804"/>
      <c r="DN121" s="804"/>
      <c r="DO121" s="804"/>
      <c r="DP121" s="804"/>
      <c r="DQ121" s="804">
        <v>148244</v>
      </c>
      <c r="DR121" s="804"/>
      <c r="DS121" s="804"/>
      <c r="DT121" s="804"/>
      <c r="DU121" s="804"/>
      <c r="DV121" s="781">
        <v>3.9</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7514303</v>
      </c>
      <c r="BR122" s="832"/>
      <c r="BS122" s="832"/>
      <c r="BT122" s="832"/>
      <c r="BU122" s="832"/>
      <c r="BV122" s="832">
        <v>7014957</v>
      </c>
      <c r="BW122" s="832"/>
      <c r="BX122" s="832"/>
      <c r="BY122" s="832"/>
      <c r="BZ122" s="832"/>
      <c r="CA122" s="832">
        <v>7355679</v>
      </c>
      <c r="CB122" s="832"/>
      <c r="CC122" s="832"/>
      <c r="CD122" s="832"/>
      <c r="CE122" s="832"/>
      <c r="CF122" s="833">
        <v>193.9</v>
      </c>
      <c r="CG122" s="834"/>
      <c r="CH122" s="834"/>
      <c r="CI122" s="834"/>
      <c r="CJ122" s="834"/>
      <c r="CK122" s="856"/>
      <c r="CL122" s="842"/>
      <c r="CM122" s="842"/>
      <c r="CN122" s="842"/>
      <c r="CO122" s="843"/>
      <c r="CP122" s="822" t="s">
        <v>398</v>
      </c>
      <c r="CQ122" s="823"/>
      <c r="CR122" s="823"/>
      <c r="CS122" s="823"/>
      <c r="CT122" s="823"/>
      <c r="CU122" s="823"/>
      <c r="CV122" s="823"/>
      <c r="CW122" s="823"/>
      <c r="CX122" s="823"/>
      <c r="CY122" s="823"/>
      <c r="CZ122" s="823"/>
      <c r="DA122" s="823"/>
      <c r="DB122" s="823"/>
      <c r="DC122" s="823"/>
      <c r="DD122" s="823"/>
      <c r="DE122" s="823"/>
      <c r="DF122" s="824"/>
      <c r="DG122" s="803">
        <v>41916</v>
      </c>
      <c r="DH122" s="804"/>
      <c r="DI122" s="804"/>
      <c r="DJ122" s="804"/>
      <c r="DK122" s="804"/>
      <c r="DL122" s="804">
        <v>42629</v>
      </c>
      <c r="DM122" s="804"/>
      <c r="DN122" s="804"/>
      <c r="DO122" s="804"/>
      <c r="DP122" s="804"/>
      <c r="DQ122" s="804">
        <v>58606</v>
      </c>
      <c r="DR122" s="804"/>
      <c r="DS122" s="804"/>
      <c r="DT122" s="804"/>
      <c r="DU122" s="804"/>
      <c r="DV122" s="781">
        <v>1.5</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453</v>
      </c>
      <c r="BP123" s="865"/>
      <c r="BQ123" s="819">
        <v>10473524</v>
      </c>
      <c r="BR123" s="820"/>
      <c r="BS123" s="820"/>
      <c r="BT123" s="820"/>
      <c r="BU123" s="820"/>
      <c r="BV123" s="820">
        <v>9811448</v>
      </c>
      <c r="BW123" s="820"/>
      <c r="BX123" s="820"/>
      <c r="BY123" s="820"/>
      <c r="BZ123" s="820"/>
      <c r="CA123" s="820">
        <v>9768650</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v>109</v>
      </c>
      <c r="DH123" s="767"/>
      <c r="DI123" s="767"/>
      <c r="DJ123" s="767"/>
      <c r="DK123" s="768"/>
      <c r="DL123" s="769">
        <v>117</v>
      </c>
      <c r="DM123" s="767"/>
      <c r="DN123" s="767"/>
      <c r="DO123" s="767"/>
      <c r="DP123" s="768"/>
      <c r="DQ123" s="769">
        <v>44</v>
      </c>
      <c r="DR123" s="767"/>
      <c r="DS123" s="767"/>
      <c r="DT123" s="767"/>
      <c r="DU123" s="768"/>
      <c r="DV123" s="811">
        <v>0</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45.4</v>
      </c>
      <c r="BR124" s="818"/>
      <c r="BS124" s="818"/>
      <c r="BT124" s="818"/>
      <c r="BU124" s="818"/>
      <c r="BV124" s="818">
        <v>41.7</v>
      </c>
      <c r="BW124" s="818"/>
      <c r="BX124" s="818"/>
      <c r="BY124" s="818"/>
      <c r="BZ124" s="818"/>
      <c r="CA124" s="818">
        <v>45.2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359</v>
      </c>
      <c r="AB127" s="767"/>
      <c r="AC127" s="767"/>
      <c r="AD127" s="767"/>
      <c r="AE127" s="768"/>
      <c r="AF127" s="769">
        <v>1114</v>
      </c>
      <c r="AG127" s="767"/>
      <c r="AH127" s="767"/>
      <c r="AI127" s="767"/>
      <c r="AJ127" s="768"/>
      <c r="AK127" s="769">
        <v>386</v>
      </c>
      <c r="AL127" s="767"/>
      <c r="AM127" s="767"/>
      <c r="AN127" s="767"/>
      <c r="AO127" s="768"/>
      <c r="AP127" s="811">
        <v>0</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13881</v>
      </c>
      <c r="AB128" s="788"/>
      <c r="AC128" s="788"/>
      <c r="AD128" s="788"/>
      <c r="AE128" s="789"/>
      <c r="AF128" s="790">
        <v>9640</v>
      </c>
      <c r="AG128" s="788"/>
      <c r="AH128" s="788"/>
      <c r="AI128" s="788"/>
      <c r="AJ128" s="789"/>
      <c r="AK128" s="790">
        <v>9628</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4806712</v>
      </c>
      <c r="AB129" s="767"/>
      <c r="AC129" s="767"/>
      <c r="AD129" s="767"/>
      <c r="AE129" s="768"/>
      <c r="AF129" s="769">
        <v>4655133</v>
      </c>
      <c r="AG129" s="767"/>
      <c r="AH129" s="767"/>
      <c r="AI129" s="767"/>
      <c r="AJ129" s="768"/>
      <c r="AK129" s="769">
        <v>4665404</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920764</v>
      </c>
      <c r="AB130" s="767"/>
      <c r="AC130" s="767"/>
      <c r="AD130" s="767"/>
      <c r="AE130" s="768"/>
      <c r="AF130" s="769">
        <v>888370</v>
      </c>
      <c r="AG130" s="767"/>
      <c r="AH130" s="767"/>
      <c r="AI130" s="767"/>
      <c r="AJ130" s="768"/>
      <c r="AK130" s="769">
        <v>871285</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3885948</v>
      </c>
      <c r="AB131" s="751"/>
      <c r="AC131" s="751"/>
      <c r="AD131" s="751"/>
      <c r="AE131" s="752"/>
      <c r="AF131" s="753">
        <v>3766763</v>
      </c>
      <c r="AG131" s="751"/>
      <c r="AH131" s="751"/>
      <c r="AI131" s="751"/>
      <c r="AJ131" s="752"/>
      <c r="AK131" s="753">
        <v>3794119</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45.2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8.6524317879999995</v>
      </c>
      <c r="AB132" s="732"/>
      <c r="AC132" s="732"/>
      <c r="AD132" s="732"/>
      <c r="AE132" s="733"/>
      <c r="AF132" s="734">
        <v>10.01971719</v>
      </c>
      <c r="AG132" s="732"/>
      <c r="AH132" s="732"/>
      <c r="AI132" s="732"/>
      <c r="AJ132" s="733"/>
      <c r="AK132" s="734">
        <v>11.292871939999999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9</v>
      </c>
      <c r="AB133" s="711"/>
      <c r="AC133" s="711"/>
      <c r="AD133" s="711"/>
      <c r="AE133" s="712"/>
      <c r="AF133" s="710">
        <v>9</v>
      </c>
      <c r="AG133" s="711"/>
      <c r="AH133" s="711"/>
      <c r="AI133" s="711"/>
      <c r="AJ133" s="712"/>
      <c r="AK133" s="710">
        <v>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m7D3s5UbvVZCAEGQg+iRpkVhMyE4HrvWk//IrO37WwbkPYPaslLgyiztbewlSaXZD6VcSg3EKsBv5w53jNAbQ==" saltValue="FLAtyJujbsGIAKRWcQ68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54" zoomScale="70" zoomScaleNormal="85" zoomScaleSheetLayoutView="70" workbookViewId="0">
      <selection activeCell="CU94" sqref="CU9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wqAbAh/1GReMeXw1VUFGZi/B1Bv0Sb+W5xPlYbMkV1005TLyWQizjycNIQ3c62G1pp0KEO8ephJ65vO1UAJA==" saltValue="V0/vKwZLq9vN2ehqP7FO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wTKUEHNo2RacIARAKLntgLlpWUsSQ4pJZnf1Fdp41VwyujHujwWeREEmsNwANebRrsbG1hXPdSdrS8DTF9/Xw==" saltValue="aq3CvgKRSooJpQdmwS46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18" sqref="AK1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1370857</v>
      </c>
      <c r="AP9" s="274">
        <v>173263</v>
      </c>
      <c r="AQ9" s="275">
        <v>143042</v>
      </c>
      <c r="AR9" s="276">
        <v>21.1</v>
      </c>
    </row>
    <row r="10" spans="1:46" ht="13.5" customHeight="1" x14ac:dyDescent="0.15">
      <c r="A10" s="259"/>
      <c r="AK10" s="1117" t="s">
        <v>488</v>
      </c>
      <c r="AL10" s="1118"/>
      <c r="AM10" s="1118"/>
      <c r="AN10" s="1119"/>
      <c r="AO10" s="277">
        <v>13447</v>
      </c>
      <c r="AP10" s="277">
        <v>1700</v>
      </c>
      <c r="AQ10" s="278">
        <v>17233</v>
      </c>
      <c r="AR10" s="279">
        <v>-90.1</v>
      </c>
    </row>
    <row r="11" spans="1:46" ht="13.5" customHeight="1" x14ac:dyDescent="0.15">
      <c r="A11" s="259"/>
      <c r="AK11" s="1117" t="s">
        <v>489</v>
      </c>
      <c r="AL11" s="1118"/>
      <c r="AM11" s="1118"/>
      <c r="AN11" s="1119"/>
      <c r="AO11" s="277">
        <v>547633</v>
      </c>
      <c r="AP11" s="277">
        <v>69215</v>
      </c>
      <c r="AQ11" s="278">
        <v>1297</v>
      </c>
      <c r="AR11" s="279">
        <v>5236.5</v>
      </c>
    </row>
    <row r="12" spans="1:46" ht="13.5" customHeight="1" x14ac:dyDescent="0.15">
      <c r="A12" s="259"/>
      <c r="AK12" s="1117" t="s">
        <v>490</v>
      </c>
      <c r="AL12" s="1118"/>
      <c r="AM12" s="1118"/>
      <c r="AN12" s="1119"/>
      <c r="AO12" s="277" t="s">
        <v>491</v>
      </c>
      <c r="AP12" s="277" t="s">
        <v>491</v>
      </c>
      <c r="AQ12" s="278" t="s">
        <v>491</v>
      </c>
      <c r="AR12" s="279" t="s">
        <v>491</v>
      </c>
    </row>
    <row r="13" spans="1:46" ht="13.5" customHeight="1" x14ac:dyDescent="0.15">
      <c r="A13" s="259"/>
      <c r="AK13" s="1117" t="s">
        <v>492</v>
      </c>
      <c r="AL13" s="1118"/>
      <c r="AM13" s="1118"/>
      <c r="AN13" s="1119"/>
      <c r="AO13" s="277">
        <v>131777</v>
      </c>
      <c r="AP13" s="277">
        <v>16655</v>
      </c>
      <c r="AQ13" s="278">
        <v>5542</v>
      </c>
      <c r="AR13" s="279">
        <v>200.5</v>
      </c>
    </row>
    <row r="14" spans="1:46" ht="13.5" customHeight="1" x14ac:dyDescent="0.15">
      <c r="A14" s="259"/>
      <c r="AK14" s="1117" t="s">
        <v>493</v>
      </c>
      <c r="AL14" s="1118"/>
      <c r="AM14" s="1118"/>
      <c r="AN14" s="1119"/>
      <c r="AO14" s="277">
        <v>71236</v>
      </c>
      <c r="AP14" s="277">
        <v>9004</v>
      </c>
      <c r="AQ14" s="278">
        <v>2886</v>
      </c>
      <c r="AR14" s="279">
        <v>212</v>
      </c>
    </row>
    <row r="15" spans="1:46" ht="13.5" customHeight="1" x14ac:dyDescent="0.15">
      <c r="A15" s="259"/>
      <c r="AK15" s="1120" t="s">
        <v>494</v>
      </c>
      <c r="AL15" s="1121"/>
      <c r="AM15" s="1121"/>
      <c r="AN15" s="1122"/>
      <c r="AO15" s="277">
        <v>-86716</v>
      </c>
      <c r="AP15" s="277">
        <v>-10960</v>
      </c>
      <c r="AQ15" s="278">
        <v>-8856</v>
      </c>
      <c r="AR15" s="279">
        <v>23.8</v>
      </c>
    </row>
    <row r="16" spans="1:46" x14ac:dyDescent="0.15">
      <c r="A16" s="259"/>
      <c r="AK16" s="1120" t="s">
        <v>178</v>
      </c>
      <c r="AL16" s="1121"/>
      <c r="AM16" s="1121"/>
      <c r="AN16" s="1122"/>
      <c r="AO16" s="277">
        <v>2048234</v>
      </c>
      <c r="AP16" s="277">
        <v>258877</v>
      </c>
      <c r="AQ16" s="278">
        <v>161143</v>
      </c>
      <c r="AR16" s="279">
        <v>60.7</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19.97</v>
      </c>
      <c r="AP21" s="290">
        <v>14.02</v>
      </c>
      <c r="AQ21" s="291">
        <v>5.95</v>
      </c>
      <c r="AS21" s="292"/>
      <c r="AT21" s="288"/>
    </row>
    <row r="22" spans="1:46" s="260" customFormat="1" x14ac:dyDescent="0.15">
      <c r="A22" s="288"/>
      <c r="AK22" s="1123" t="s">
        <v>500</v>
      </c>
      <c r="AL22" s="1124"/>
      <c r="AM22" s="1124"/>
      <c r="AN22" s="1125"/>
      <c r="AO22" s="293">
        <v>94.3</v>
      </c>
      <c r="AP22" s="294">
        <v>96.2</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1123376</v>
      </c>
      <c r="AP32" s="303">
        <v>141984</v>
      </c>
      <c r="AQ32" s="304">
        <v>81691</v>
      </c>
      <c r="AR32" s="305">
        <v>73.8</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t="s">
        <v>491</v>
      </c>
      <c r="AR34" s="305" t="s">
        <v>491</v>
      </c>
    </row>
    <row r="35" spans="1:46" ht="27" customHeight="1" x14ac:dyDescent="0.15">
      <c r="A35" s="259"/>
      <c r="AK35" s="1107" t="s">
        <v>507</v>
      </c>
      <c r="AL35" s="1108"/>
      <c r="AM35" s="1108"/>
      <c r="AN35" s="1109"/>
      <c r="AO35" s="303">
        <v>40514</v>
      </c>
      <c r="AP35" s="303">
        <v>5121</v>
      </c>
      <c r="AQ35" s="304">
        <v>27672</v>
      </c>
      <c r="AR35" s="305">
        <v>-81.5</v>
      </c>
    </row>
    <row r="36" spans="1:46" ht="27" customHeight="1" x14ac:dyDescent="0.15">
      <c r="A36" s="259"/>
      <c r="AK36" s="1107" t="s">
        <v>508</v>
      </c>
      <c r="AL36" s="1108"/>
      <c r="AM36" s="1108"/>
      <c r="AN36" s="1109"/>
      <c r="AO36" s="303">
        <v>144900</v>
      </c>
      <c r="AP36" s="303">
        <v>18314</v>
      </c>
      <c r="AQ36" s="304">
        <v>4845</v>
      </c>
      <c r="AR36" s="305">
        <v>278</v>
      </c>
    </row>
    <row r="37" spans="1:46" ht="13.5" customHeight="1" x14ac:dyDescent="0.15">
      <c r="A37" s="259"/>
      <c r="AK37" s="1107" t="s">
        <v>509</v>
      </c>
      <c r="AL37" s="1108"/>
      <c r="AM37" s="1108"/>
      <c r="AN37" s="1109"/>
      <c r="AO37" s="303">
        <v>386</v>
      </c>
      <c r="AP37" s="303">
        <v>49</v>
      </c>
      <c r="AQ37" s="304">
        <v>448</v>
      </c>
      <c r="AR37" s="305">
        <v>-89.1</v>
      </c>
    </row>
    <row r="38" spans="1:46" ht="27" customHeight="1" x14ac:dyDescent="0.15">
      <c r="A38" s="259"/>
      <c r="AK38" s="1110" t="s">
        <v>510</v>
      </c>
      <c r="AL38" s="1111"/>
      <c r="AM38" s="1111"/>
      <c r="AN38" s="1112"/>
      <c r="AO38" s="306">
        <v>202</v>
      </c>
      <c r="AP38" s="306">
        <v>26</v>
      </c>
      <c r="AQ38" s="307">
        <v>4</v>
      </c>
      <c r="AR38" s="295">
        <v>550</v>
      </c>
      <c r="AS38" s="302"/>
    </row>
    <row r="39" spans="1:46" x14ac:dyDescent="0.15">
      <c r="A39" s="259"/>
      <c r="AK39" s="1110" t="s">
        <v>511</v>
      </c>
      <c r="AL39" s="1111"/>
      <c r="AM39" s="1111"/>
      <c r="AN39" s="1112"/>
      <c r="AO39" s="303">
        <v>-9628</v>
      </c>
      <c r="AP39" s="303">
        <v>-1217</v>
      </c>
      <c r="AQ39" s="304">
        <v>-1961</v>
      </c>
      <c r="AR39" s="305">
        <v>-37.9</v>
      </c>
      <c r="AS39" s="302"/>
    </row>
    <row r="40" spans="1:46" ht="27" customHeight="1" x14ac:dyDescent="0.15">
      <c r="A40" s="259"/>
      <c r="AK40" s="1107" t="s">
        <v>512</v>
      </c>
      <c r="AL40" s="1108"/>
      <c r="AM40" s="1108"/>
      <c r="AN40" s="1109"/>
      <c r="AO40" s="303">
        <v>-871285</v>
      </c>
      <c r="AP40" s="303">
        <v>-110122</v>
      </c>
      <c r="AQ40" s="304">
        <v>-75713</v>
      </c>
      <c r="AR40" s="305">
        <v>45.4</v>
      </c>
      <c r="AS40" s="302"/>
    </row>
    <row r="41" spans="1:46" x14ac:dyDescent="0.15">
      <c r="A41" s="259"/>
      <c r="AK41" s="1113" t="s">
        <v>288</v>
      </c>
      <c r="AL41" s="1114"/>
      <c r="AM41" s="1114"/>
      <c r="AN41" s="1115"/>
      <c r="AO41" s="303">
        <v>428465</v>
      </c>
      <c r="AP41" s="303">
        <v>54154</v>
      </c>
      <c r="AQ41" s="304">
        <v>36985</v>
      </c>
      <c r="AR41" s="305">
        <v>46.4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1397450</v>
      </c>
      <c r="AN51" s="325">
        <v>160590</v>
      </c>
      <c r="AO51" s="326">
        <v>122.7</v>
      </c>
      <c r="AP51" s="327">
        <v>126262</v>
      </c>
      <c r="AQ51" s="328">
        <v>10</v>
      </c>
      <c r="AR51" s="329">
        <v>112.7</v>
      </c>
    </row>
    <row r="52" spans="1:44" x14ac:dyDescent="0.15">
      <c r="A52" s="259"/>
      <c r="AK52" s="330"/>
      <c r="AL52" s="331" t="s">
        <v>522</v>
      </c>
      <c r="AM52" s="332">
        <v>1001592</v>
      </c>
      <c r="AN52" s="333">
        <v>115099</v>
      </c>
      <c r="AO52" s="334">
        <v>77.5</v>
      </c>
      <c r="AP52" s="335">
        <v>56769</v>
      </c>
      <c r="AQ52" s="336">
        <v>2.1</v>
      </c>
      <c r="AR52" s="337">
        <v>75.400000000000006</v>
      </c>
    </row>
    <row r="53" spans="1:44" x14ac:dyDescent="0.15">
      <c r="A53" s="259"/>
      <c r="AK53" s="315" t="s">
        <v>523</v>
      </c>
      <c r="AL53" s="316"/>
      <c r="AM53" s="324">
        <v>1887358</v>
      </c>
      <c r="AN53" s="325">
        <v>221495</v>
      </c>
      <c r="AO53" s="326">
        <v>37.9</v>
      </c>
      <c r="AP53" s="327">
        <v>126525</v>
      </c>
      <c r="AQ53" s="328">
        <v>0.2</v>
      </c>
      <c r="AR53" s="329">
        <v>37.700000000000003</v>
      </c>
    </row>
    <row r="54" spans="1:44" x14ac:dyDescent="0.15">
      <c r="A54" s="259"/>
      <c r="AK54" s="330"/>
      <c r="AL54" s="331" t="s">
        <v>522</v>
      </c>
      <c r="AM54" s="332">
        <v>1051684</v>
      </c>
      <c r="AN54" s="333">
        <v>123423</v>
      </c>
      <c r="AO54" s="334">
        <v>7.2</v>
      </c>
      <c r="AP54" s="335">
        <v>67052</v>
      </c>
      <c r="AQ54" s="336">
        <v>18.100000000000001</v>
      </c>
      <c r="AR54" s="337">
        <v>-10.9</v>
      </c>
    </row>
    <row r="55" spans="1:44" x14ac:dyDescent="0.15">
      <c r="A55" s="259"/>
      <c r="AK55" s="315" t="s">
        <v>524</v>
      </c>
      <c r="AL55" s="316"/>
      <c r="AM55" s="324">
        <v>871579</v>
      </c>
      <c r="AN55" s="325">
        <v>104984</v>
      </c>
      <c r="AO55" s="326">
        <v>-52.6</v>
      </c>
      <c r="AP55" s="327">
        <v>122054</v>
      </c>
      <c r="AQ55" s="328">
        <v>-3.5</v>
      </c>
      <c r="AR55" s="329">
        <v>-49.1</v>
      </c>
    </row>
    <row r="56" spans="1:44" x14ac:dyDescent="0.15">
      <c r="A56" s="259"/>
      <c r="AK56" s="330"/>
      <c r="AL56" s="331" t="s">
        <v>522</v>
      </c>
      <c r="AM56" s="332">
        <v>450565</v>
      </c>
      <c r="AN56" s="333">
        <v>54272</v>
      </c>
      <c r="AO56" s="334">
        <v>-56</v>
      </c>
      <c r="AP56" s="335">
        <v>68298</v>
      </c>
      <c r="AQ56" s="336">
        <v>1.9</v>
      </c>
      <c r="AR56" s="337">
        <v>-57.9</v>
      </c>
    </row>
    <row r="57" spans="1:44" x14ac:dyDescent="0.15">
      <c r="A57" s="259"/>
      <c r="AK57" s="315" t="s">
        <v>525</v>
      </c>
      <c r="AL57" s="316"/>
      <c r="AM57" s="324">
        <v>1320351</v>
      </c>
      <c r="AN57" s="325">
        <v>163047</v>
      </c>
      <c r="AO57" s="326">
        <v>55.3</v>
      </c>
      <c r="AP57" s="327">
        <v>111644</v>
      </c>
      <c r="AQ57" s="328">
        <v>-8.5</v>
      </c>
      <c r="AR57" s="329">
        <v>63.8</v>
      </c>
    </row>
    <row r="58" spans="1:44" x14ac:dyDescent="0.15">
      <c r="A58" s="259"/>
      <c r="AK58" s="330"/>
      <c r="AL58" s="331" t="s">
        <v>522</v>
      </c>
      <c r="AM58" s="332">
        <v>823986</v>
      </c>
      <c r="AN58" s="333">
        <v>101752</v>
      </c>
      <c r="AO58" s="334">
        <v>87.5</v>
      </c>
      <c r="AP58" s="335">
        <v>66606</v>
      </c>
      <c r="AQ58" s="336">
        <v>-2.5</v>
      </c>
      <c r="AR58" s="337">
        <v>90</v>
      </c>
    </row>
    <row r="59" spans="1:44" x14ac:dyDescent="0.15">
      <c r="A59" s="259"/>
      <c r="AK59" s="315" t="s">
        <v>526</v>
      </c>
      <c r="AL59" s="316"/>
      <c r="AM59" s="324">
        <v>1665102</v>
      </c>
      <c r="AN59" s="325">
        <v>210453</v>
      </c>
      <c r="AO59" s="326">
        <v>29.1</v>
      </c>
      <c r="AP59" s="327">
        <v>127917</v>
      </c>
      <c r="AQ59" s="328">
        <v>14.6</v>
      </c>
      <c r="AR59" s="329">
        <v>14.5</v>
      </c>
    </row>
    <row r="60" spans="1:44" x14ac:dyDescent="0.15">
      <c r="A60" s="259"/>
      <c r="AK60" s="330"/>
      <c r="AL60" s="331" t="s">
        <v>522</v>
      </c>
      <c r="AM60" s="332">
        <v>1185310</v>
      </c>
      <c r="AN60" s="333">
        <v>149812</v>
      </c>
      <c r="AO60" s="334">
        <v>47.2</v>
      </c>
      <c r="AP60" s="335">
        <v>69746</v>
      </c>
      <c r="AQ60" s="336">
        <v>4.7</v>
      </c>
      <c r="AR60" s="337">
        <v>42.5</v>
      </c>
    </row>
    <row r="61" spans="1:44" x14ac:dyDescent="0.15">
      <c r="A61" s="259"/>
      <c r="AK61" s="315" t="s">
        <v>527</v>
      </c>
      <c r="AL61" s="338"/>
      <c r="AM61" s="324">
        <v>1428368</v>
      </c>
      <c r="AN61" s="325">
        <v>172114</v>
      </c>
      <c r="AO61" s="326">
        <v>38.5</v>
      </c>
      <c r="AP61" s="327">
        <v>122880</v>
      </c>
      <c r="AQ61" s="339">
        <v>2.6</v>
      </c>
      <c r="AR61" s="329">
        <v>35.9</v>
      </c>
    </row>
    <row r="62" spans="1:44" x14ac:dyDescent="0.15">
      <c r="A62" s="259"/>
      <c r="AK62" s="330"/>
      <c r="AL62" s="331" t="s">
        <v>522</v>
      </c>
      <c r="AM62" s="332">
        <v>902627</v>
      </c>
      <c r="AN62" s="333">
        <v>108872</v>
      </c>
      <c r="AO62" s="334">
        <v>32.700000000000003</v>
      </c>
      <c r="AP62" s="335">
        <v>65694</v>
      </c>
      <c r="AQ62" s="336">
        <v>4.9000000000000004</v>
      </c>
      <c r="AR62" s="337">
        <v>27.8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alzl7Jsv9CtEzlVENSZ5Ou/fUqZaRIOQiIm8haSaKqRZmgFqBcQr6AxKT5sPHqKrCJeL+SQuu+iyQfzhghuA==" saltValue="6+VnarsOwgzllQZI0PX5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9" zoomScale="85" zoomScaleNormal="85" zoomScaleSheetLayoutView="55" workbookViewId="0">
      <selection activeCell="AF102" sqref="AF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KKCiTfWOViIaC0AoTSyDvWGGbi+bp6I7kbD7LOlk0tc/JcDo94Ian16WdqeTJuKuXmNIUvsT5P1x++ajsqU/XQ==" saltValue="ILOMSXeVI/5/Ul+DNq5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Y92" sqref="CY9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0inGy+qQRTjxWHL3GOk1c+pHuOyKWk+ev560tAE6ywryM5993eZJ3CMukFu6FCRAtrzprt3N7yFYfWKCWupPHw==" saltValue="CmOpHtVHahd6eS4gRNCM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56.26</v>
      </c>
      <c r="G47" s="12">
        <v>32.270000000000003</v>
      </c>
      <c r="H47" s="12">
        <v>33.64</v>
      </c>
      <c r="I47" s="12">
        <v>34.119999999999997</v>
      </c>
      <c r="J47" s="13">
        <v>27.59</v>
      </c>
    </row>
    <row r="48" spans="2:10" ht="57.75" customHeight="1" x14ac:dyDescent="0.15">
      <c r="B48" s="14"/>
      <c r="C48" s="1128" t="s">
        <v>4</v>
      </c>
      <c r="D48" s="1128"/>
      <c r="E48" s="1129"/>
      <c r="F48" s="15">
        <v>10.34</v>
      </c>
      <c r="G48" s="16">
        <v>11.18</v>
      </c>
      <c r="H48" s="16">
        <v>14.86</v>
      </c>
      <c r="I48" s="16">
        <v>8.5299999999999994</v>
      </c>
      <c r="J48" s="17">
        <v>4.75</v>
      </c>
    </row>
    <row r="49" spans="2:10" ht="57.75" customHeight="1" thickBot="1" x14ac:dyDescent="0.2">
      <c r="B49" s="18"/>
      <c r="C49" s="1130" t="s">
        <v>5</v>
      </c>
      <c r="D49" s="1130"/>
      <c r="E49" s="1131"/>
      <c r="F49" s="19">
        <v>6.5</v>
      </c>
      <c r="G49" s="20" t="s">
        <v>534</v>
      </c>
      <c r="H49" s="20">
        <v>11.78</v>
      </c>
      <c r="I49" s="20" t="s">
        <v>535</v>
      </c>
      <c r="J49" s="21" t="s">
        <v>536</v>
      </c>
    </row>
    <row r="50" spans="2:10" x14ac:dyDescent="0.15"/>
  </sheetData>
  <sheetProtection algorithmName="SHA-512" hashValue="PML/6Y0VtrAQ/thV4fe74K2H/qsksS3LBk3K9QMD9stHscyMQJtKLTRdAnJuL5/IiAbz+TJA10veZgk4ISj6xQ==" saltValue="gYj4sVTfMrTzqXr/TOuB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537</v>
      </c>
      <c r="D34" s="1136"/>
      <c r="E34" s="1137"/>
      <c r="F34" s="32" t="s">
        <v>491</v>
      </c>
      <c r="G34" s="33">
        <v>6.14</v>
      </c>
      <c r="H34" s="33">
        <v>6.34</v>
      </c>
      <c r="I34" s="33">
        <v>7.62</v>
      </c>
      <c r="J34" s="34">
        <v>8.7200000000000006</v>
      </c>
      <c r="K34" s="22"/>
      <c r="L34" s="22"/>
      <c r="M34" s="22"/>
      <c r="N34" s="22"/>
      <c r="O34" s="22"/>
      <c r="P34" s="22"/>
    </row>
    <row r="35" spans="1:16" ht="39" customHeight="1" x14ac:dyDescent="0.15">
      <c r="A35" s="22"/>
      <c r="B35" s="35"/>
      <c r="C35" s="1132" t="s">
        <v>538</v>
      </c>
      <c r="D35" s="1132"/>
      <c r="E35" s="1133"/>
      <c r="F35" s="36">
        <v>10.27</v>
      </c>
      <c r="G35" s="37">
        <v>11.66</v>
      </c>
      <c r="H35" s="37">
        <v>14.85</v>
      </c>
      <c r="I35" s="37">
        <v>8.52</v>
      </c>
      <c r="J35" s="38">
        <v>4.75</v>
      </c>
      <c r="K35" s="22"/>
      <c r="L35" s="22"/>
      <c r="M35" s="22"/>
      <c r="N35" s="22"/>
      <c r="O35" s="22"/>
      <c r="P35" s="22"/>
    </row>
    <row r="36" spans="1:16" ht="39" customHeight="1" x14ac:dyDescent="0.15">
      <c r="A36" s="22"/>
      <c r="B36" s="35"/>
      <c r="C36" s="1132" t="s">
        <v>539</v>
      </c>
      <c r="D36" s="1132"/>
      <c r="E36" s="1133"/>
      <c r="F36" s="36">
        <v>0.34</v>
      </c>
      <c r="G36" s="37">
        <v>0.89</v>
      </c>
      <c r="H36" s="37">
        <v>1.26</v>
      </c>
      <c r="I36" s="37">
        <v>1.64</v>
      </c>
      <c r="J36" s="38">
        <v>0.73</v>
      </c>
      <c r="K36" s="22"/>
      <c r="L36" s="22"/>
      <c r="M36" s="22"/>
      <c r="N36" s="22"/>
      <c r="O36" s="22"/>
      <c r="P36" s="22"/>
    </row>
    <row r="37" spans="1:16" ht="39" customHeight="1" x14ac:dyDescent="0.15">
      <c r="A37" s="22"/>
      <c r="B37" s="35"/>
      <c r="C37" s="1132" t="s">
        <v>540</v>
      </c>
      <c r="D37" s="1132"/>
      <c r="E37" s="1133"/>
      <c r="F37" s="36" t="s">
        <v>491</v>
      </c>
      <c r="G37" s="37">
        <v>0</v>
      </c>
      <c r="H37" s="37">
        <v>0</v>
      </c>
      <c r="I37" s="37">
        <v>0</v>
      </c>
      <c r="J37" s="38">
        <v>0.72</v>
      </c>
      <c r="K37" s="22"/>
      <c r="L37" s="22"/>
      <c r="M37" s="22"/>
      <c r="N37" s="22"/>
      <c r="O37" s="22"/>
      <c r="P37" s="22"/>
    </row>
    <row r="38" spans="1:16" ht="39" customHeight="1" x14ac:dyDescent="0.15">
      <c r="A38" s="22"/>
      <c r="B38" s="35"/>
      <c r="C38" s="1132" t="s">
        <v>541</v>
      </c>
      <c r="D38" s="1132"/>
      <c r="E38" s="1133"/>
      <c r="F38" s="36">
        <v>0.42</v>
      </c>
      <c r="G38" s="37">
        <v>0.42</v>
      </c>
      <c r="H38" s="37">
        <v>1.05</v>
      </c>
      <c r="I38" s="37">
        <v>0.44</v>
      </c>
      <c r="J38" s="38">
        <v>0.32</v>
      </c>
      <c r="K38" s="22"/>
      <c r="L38" s="22"/>
      <c r="M38" s="22"/>
      <c r="N38" s="22"/>
      <c r="O38" s="22"/>
      <c r="P38" s="22"/>
    </row>
    <row r="39" spans="1:16" ht="39" customHeight="1" x14ac:dyDescent="0.15">
      <c r="A39" s="22"/>
      <c r="B39" s="35"/>
      <c r="C39" s="1132" t="s">
        <v>542</v>
      </c>
      <c r="D39" s="1132"/>
      <c r="E39" s="1133"/>
      <c r="F39" s="36">
        <v>0</v>
      </c>
      <c r="G39" s="37">
        <v>0</v>
      </c>
      <c r="H39" s="37">
        <v>0</v>
      </c>
      <c r="I39" s="37">
        <v>0</v>
      </c>
      <c r="J39" s="38">
        <v>0.26</v>
      </c>
      <c r="K39" s="22"/>
      <c r="L39" s="22"/>
      <c r="M39" s="22"/>
      <c r="N39" s="22"/>
      <c r="O39" s="22"/>
      <c r="P39" s="22"/>
    </row>
    <row r="40" spans="1:16" ht="39" customHeight="1" x14ac:dyDescent="0.15">
      <c r="A40" s="22"/>
      <c r="B40" s="35"/>
      <c r="C40" s="1132" t="s">
        <v>543</v>
      </c>
      <c r="D40" s="1132"/>
      <c r="E40" s="1133"/>
      <c r="F40" s="36">
        <v>7.0000000000000007E-2</v>
      </c>
      <c r="G40" s="37">
        <v>0.05</v>
      </c>
      <c r="H40" s="37">
        <v>0.06</v>
      </c>
      <c r="I40" s="37">
        <v>0.06</v>
      </c>
      <c r="J40" s="38">
        <v>0.04</v>
      </c>
      <c r="K40" s="22"/>
      <c r="L40" s="22"/>
      <c r="M40" s="22"/>
      <c r="N40" s="22"/>
      <c r="O40" s="22"/>
      <c r="P40" s="22"/>
    </row>
    <row r="41" spans="1:16" ht="39" customHeight="1" x14ac:dyDescent="0.15">
      <c r="A41" s="22"/>
      <c r="B41" s="35"/>
      <c r="C41" s="1132" t="s">
        <v>544</v>
      </c>
      <c r="D41" s="1132"/>
      <c r="E41" s="1133"/>
      <c r="F41" s="36">
        <v>0</v>
      </c>
      <c r="G41" s="37">
        <v>0.04</v>
      </c>
      <c r="H41" s="37">
        <v>0.03</v>
      </c>
      <c r="I41" s="37">
        <v>0.04</v>
      </c>
      <c r="J41" s="38">
        <v>0.03</v>
      </c>
      <c r="K41" s="22"/>
      <c r="L41" s="22"/>
      <c r="M41" s="22"/>
      <c r="N41" s="22"/>
      <c r="O41" s="22"/>
      <c r="P41" s="22"/>
    </row>
    <row r="42" spans="1:16" ht="39" customHeight="1" x14ac:dyDescent="0.15">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546</v>
      </c>
      <c r="D43" s="1134"/>
      <c r="E43" s="1135"/>
      <c r="F43" s="41">
        <v>5.77</v>
      </c>
      <c r="G43" s="42">
        <v>0.02</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vQmkr7YjkihfHeK7q4SWTZdMOZuCA1lqg6jxsnaMhcekSWaoou/+nAdDcPV3+CmH+nT63vcqyoBw64FusX18w==" saltValue="5WJ+2c4xTrGiWc83gWu6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1193</v>
      </c>
      <c r="L45" s="58">
        <v>1127</v>
      </c>
      <c r="M45" s="58">
        <v>1105</v>
      </c>
      <c r="N45" s="58">
        <v>1093</v>
      </c>
      <c r="O45" s="59">
        <v>1123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57</v>
      </c>
      <c r="L48" s="62">
        <v>51</v>
      </c>
      <c r="M48" s="62">
        <v>38</v>
      </c>
      <c r="N48" s="62">
        <v>31</v>
      </c>
      <c r="O48" s="63">
        <v>41</v>
      </c>
      <c r="P48" s="46"/>
      <c r="Q48" s="46"/>
      <c r="R48" s="46"/>
      <c r="S48" s="46"/>
      <c r="T48" s="46"/>
      <c r="U48" s="46"/>
    </row>
    <row r="49" spans="1:21" ht="30.75" customHeight="1" x14ac:dyDescent="0.15">
      <c r="A49" s="46"/>
      <c r="B49" s="1163"/>
      <c r="C49" s="1164"/>
      <c r="D49" s="60"/>
      <c r="E49" s="1140" t="s">
        <v>14</v>
      </c>
      <c r="F49" s="1140"/>
      <c r="G49" s="1140"/>
      <c r="H49" s="1140"/>
      <c r="I49" s="1140"/>
      <c r="J49" s="1141"/>
      <c r="K49" s="61">
        <v>154</v>
      </c>
      <c r="L49" s="62">
        <v>127</v>
      </c>
      <c r="M49" s="62">
        <v>128</v>
      </c>
      <c r="N49" s="62">
        <v>150</v>
      </c>
      <c r="O49" s="63">
        <v>145</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v>0</v>
      </c>
      <c r="M50" s="62">
        <v>0</v>
      </c>
      <c r="N50" s="62">
        <v>1</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1053</v>
      </c>
      <c r="L52" s="62">
        <v>997</v>
      </c>
      <c r="M52" s="62">
        <v>935</v>
      </c>
      <c r="N52" s="62">
        <v>899</v>
      </c>
      <c r="O52" s="63">
        <v>882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351</v>
      </c>
      <c r="L53" s="67">
        <v>308</v>
      </c>
      <c r="M53" s="67">
        <v>336</v>
      </c>
      <c r="N53" s="67">
        <v>376</v>
      </c>
      <c r="O53" s="68">
        <v>427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1nOYQaCdH7hDT4e4vYb6yWDKUSQR4/fg2oryz6lf5pypuTXPV/n6EcsDfG+FW6t6UBX5PFBlniR3sjCwgQhww==" saltValue="OTX96G0YkHY2Eoouhezx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7"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8429</v>
      </c>
      <c r="J41" s="343">
        <v>8525</v>
      </c>
      <c r="K41" s="343">
        <v>7893</v>
      </c>
      <c r="L41" s="343">
        <v>7217</v>
      </c>
      <c r="M41" s="344">
        <v>7201</v>
      </c>
    </row>
    <row r="42" spans="2:13" ht="27.75" customHeight="1" x14ac:dyDescent="0.15">
      <c r="B42" s="1171"/>
      <c r="C42" s="1172"/>
      <c r="D42" s="104"/>
      <c r="E42" s="1175" t="s">
        <v>32</v>
      </c>
      <c r="F42" s="1175"/>
      <c r="G42" s="1175"/>
      <c r="H42" s="1176"/>
      <c r="I42" s="345" t="s">
        <v>491</v>
      </c>
      <c r="J42" s="346" t="s">
        <v>491</v>
      </c>
      <c r="K42" s="346" t="s">
        <v>491</v>
      </c>
      <c r="L42" s="346" t="s">
        <v>491</v>
      </c>
      <c r="M42" s="347" t="s">
        <v>491</v>
      </c>
    </row>
    <row r="43" spans="2:13" ht="27.75" customHeight="1" x14ac:dyDescent="0.15">
      <c r="B43" s="1171"/>
      <c r="C43" s="1172"/>
      <c r="D43" s="104"/>
      <c r="E43" s="1175" t="s">
        <v>33</v>
      </c>
      <c r="F43" s="1175"/>
      <c r="G43" s="1175"/>
      <c r="H43" s="1176"/>
      <c r="I43" s="345">
        <v>384</v>
      </c>
      <c r="J43" s="346">
        <v>349</v>
      </c>
      <c r="K43" s="346">
        <v>315</v>
      </c>
      <c r="L43" s="346">
        <v>300</v>
      </c>
      <c r="M43" s="347">
        <v>487</v>
      </c>
    </row>
    <row r="44" spans="2:13" ht="27.75" customHeight="1" x14ac:dyDescent="0.15">
      <c r="B44" s="1171"/>
      <c r="C44" s="1172"/>
      <c r="D44" s="104"/>
      <c r="E44" s="1175" t="s">
        <v>34</v>
      </c>
      <c r="F44" s="1175"/>
      <c r="G44" s="1175"/>
      <c r="H44" s="1176"/>
      <c r="I44" s="345">
        <v>2512</v>
      </c>
      <c r="J44" s="346">
        <v>2588</v>
      </c>
      <c r="K44" s="346">
        <v>2721</v>
      </c>
      <c r="L44" s="346">
        <v>2620</v>
      </c>
      <c r="M44" s="347">
        <v>2522</v>
      </c>
    </row>
    <row r="45" spans="2:13" ht="27.75" customHeight="1" x14ac:dyDescent="0.15">
      <c r="B45" s="1171"/>
      <c r="C45" s="1172"/>
      <c r="D45" s="104"/>
      <c r="E45" s="1175" t="s">
        <v>35</v>
      </c>
      <c r="F45" s="1175"/>
      <c r="G45" s="1175"/>
      <c r="H45" s="1176"/>
      <c r="I45" s="345">
        <v>1402</v>
      </c>
      <c r="J45" s="346">
        <v>1354</v>
      </c>
      <c r="K45" s="346">
        <v>1313</v>
      </c>
      <c r="L45" s="346">
        <v>1246</v>
      </c>
      <c r="M45" s="347">
        <v>1276</v>
      </c>
    </row>
    <row r="46" spans="2:13" ht="27.75" customHeight="1" x14ac:dyDescent="0.15">
      <c r="B46" s="1171"/>
      <c r="C46" s="1172"/>
      <c r="D46" s="105"/>
      <c r="E46" s="1175" t="s">
        <v>36</v>
      </c>
      <c r="F46" s="1175"/>
      <c r="G46" s="1175"/>
      <c r="H46" s="1176"/>
      <c r="I46" s="345" t="s">
        <v>491</v>
      </c>
      <c r="J46" s="346" t="s">
        <v>491</v>
      </c>
      <c r="K46" s="346" t="s">
        <v>491</v>
      </c>
      <c r="L46" s="346" t="s">
        <v>491</v>
      </c>
      <c r="M46" s="347" t="s">
        <v>491</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v>175</v>
      </c>
      <c r="J49" s="346">
        <v>230</v>
      </c>
      <c r="K49" s="346" t="s">
        <v>491</v>
      </c>
      <c r="L49" s="346" t="s">
        <v>491</v>
      </c>
      <c r="M49" s="347" t="s">
        <v>491</v>
      </c>
    </row>
    <row r="50" spans="2:13" ht="27.75" customHeight="1" x14ac:dyDescent="0.15">
      <c r="B50" s="1169" t="s">
        <v>40</v>
      </c>
      <c r="C50" s="1170"/>
      <c r="D50" s="107"/>
      <c r="E50" s="1175" t="s">
        <v>41</v>
      </c>
      <c r="F50" s="1175"/>
      <c r="G50" s="1175"/>
      <c r="H50" s="1176"/>
      <c r="I50" s="345">
        <v>2957</v>
      </c>
      <c r="J50" s="346">
        <v>2959</v>
      </c>
      <c r="K50" s="346">
        <v>2932</v>
      </c>
      <c r="L50" s="346">
        <v>2770</v>
      </c>
      <c r="M50" s="347">
        <v>2394</v>
      </c>
    </row>
    <row r="51" spans="2:13" ht="27.75" customHeight="1" x14ac:dyDescent="0.15">
      <c r="B51" s="1171"/>
      <c r="C51" s="1172"/>
      <c r="D51" s="104"/>
      <c r="E51" s="1175" t="s">
        <v>42</v>
      </c>
      <c r="F51" s="1175"/>
      <c r="G51" s="1175"/>
      <c r="H51" s="1176"/>
      <c r="I51" s="345">
        <v>134</v>
      </c>
      <c r="J51" s="346">
        <v>149</v>
      </c>
      <c r="K51" s="346">
        <v>27</v>
      </c>
      <c r="L51" s="346">
        <v>26</v>
      </c>
      <c r="M51" s="347">
        <v>19</v>
      </c>
    </row>
    <row r="52" spans="2:13" ht="27.75" customHeight="1" x14ac:dyDescent="0.15">
      <c r="B52" s="1173"/>
      <c r="C52" s="1174"/>
      <c r="D52" s="104"/>
      <c r="E52" s="1175" t="s">
        <v>43</v>
      </c>
      <c r="F52" s="1175"/>
      <c r="G52" s="1175"/>
      <c r="H52" s="1176"/>
      <c r="I52" s="345">
        <v>8130</v>
      </c>
      <c r="J52" s="346">
        <v>7747</v>
      </c>
      <c r="K52" s="346">
        <v>7514</v>
      </c>
      <c r="L52" s="346">
        <v>7015</v>
      </c>
      <c r="M52" s="347">
        <v>7356</v>
      </c>
    </row>
    <row r="53" spans="2:13" ht="27.75" customHeight="1" thickBot="1" x14ac:dyDescent="0.2">
      <c r="B53" s="1177" t="s">
        <v>19</v>
      </c>
      <c r="C53" s="1178"/>
      <c r="D53" s="108"/>
      <c r="E53" s="1179" t="s">
        <v>44</v>
      </c>
      <c r="F53" s="1179"/>
      <c r="G53" s="1179"/>
      <c r="H53" s="1180"/>
      <c r="I53" s="348">
        <v>1681</v>
      </c>
      <c r="J53" s="349">
        <v>2190</v>
      </c>
      <c r="K53" s="349">
        <v>1768</v>
      </c>
      <c r="L53" s="349">
        <v>1572</v>
      </c>
      <c r="M53" s="350">
        <v>1717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Hah0cqH0mBuBV4kmbnTS6zgusU6vVX97CDbHaMEvK3y6L9O4EXbitEOmfiuJmSvUaRNgqurejRRto4IDUGGog==" saltValue="p7LHP+sz0N/wv6o9NrLq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1617</v>
      </c>
      <c r="G55" s="120">
        <v>1588</v>
      </c>
      <c r="H55" s="121">
        <v>1287</v>
      </c>
    </row>
    <row r="56" spans="2:8" ht="52.5" customHeight="1" x14ac:dyDescent="0.15">
      <c r="B56" s="122"/>
      <c r="C56" s="1198" t="s">
        <v>47</v>
      </c>
      <c r="D56" s="1198"/>
      <c r="E56" s="1199"/>
      <c r="F56" s="123">
        <v>31</v>
      </c>
      <c r="G56" s="123">
        <v>31</v>
      </c>
      <c r="H56" s="124">
        <v>31</v>
      </c>
    </row>
    <row r="57" spans="2:8" ht="53.25" customHeight="1" x14ac:dyDescent="0.15">
      <c r="B57" s="122"/>
      <c r="C57" s="1200" t="s">
        <v>48</v>
      </c>
      <c r="D57" s="1200"/>
      <c r="E57" s="1201"/>
      <c r="F57" s="125">
        <v>1899</v>
      </c>
      <c r="G57" s="125">
        <v>1803</v>
      </c>
      <c r="H57" s="126">
        <v>1728</v>
      </c>
    </row>
    <row r="58" spans="2:8" ht="45.75" customHeight="1" x14ac:dyDescent="0.15">
      <c r="B58" s="127"/>
      <c r="C58" s="1188" t="s">
        <v>564</v>
      </c>
      <c r="D58" s="1189"/>
      <c r="E58" s="1190"/>
      <c r="F58" s="128">
        <v>968</v>
      </c>
      <c r="G58" s="128">
        <v>900</v>
      </c>
      <c r="H58" s="129">
        <v>805</v>
      </c>
    </row>
    <row r="59" spans="2:8" ht="45.75" customHeight="1" x14ac:dyDescent="0.15">
      <c r="B59" s="127"/>
      <c r="C59" s="1188" t="s">
        <v>565</v>
      </c>
      <c r="D59" s="1189"/>
      <c r="E59" s="1190"/>
      <c r="F59" s="128">
        <v>691</v>
      </c>
      <c r="G59" s="128">
        <v>691</v>
      </c>
      <c r="H59" s="129">
        <v>691</v>
      </c>
    </row>
    <row r="60" spans="2:8" ht="45.75" customHeight="1" x14ac:dyDescent="0.15">
      <c r="B60" s="127"/>
      <c r="C60" s="1188" t="s">
        <v>566</v>
      </c>
      <c r="D60" s="1189"/>
      <c r="E60" s="1190"/>
      <c r="F60" s="128">
        <v>121</v>
      </c>
      <c r="G60" s="128">
        <v>117</v>
      </c>
      <c r="H60" s="129">
        <v>146</v>
      </c>
    </row>
    <row r="61" spans="2:8" ht="45.75" customHeight="1" x14ac:dyDescent="0.15">
      <c r="B61" s="127"/>
      <c r="C61" s="1188" t="s">
        <v>567</v>
      </c>
      <c r="D61" s="1189"/>
      <c r="E61" s="1190"/>
      <c r="F61" s="128">
        <v>37</v>
      </c>
      <c r="G61" s="128">
        <v>37</v>
      </c>
      <c r="H61" s="129">
        <v>37</v>
      </c>
    </row>
    <row r="62" spans="2:8" ht="45.75" customHeight="1" thickBot="1" x14ac:dyDescent="0.2">
      <c r="B62" s="130"/>
      <c r="C62" s="1191" t="s">
        <v>568</v>
      </c>
      <c r="D62" s="1192"/>
      <c r="E62" s="1193"/>
      <c r="F62" s="131">
        <v>30</v>
      </c>
      <c r="G62" s="131">
        <v>37</v>
      </c>
      <c r="H62" s="132">
        <v>33</v>
      </c>
    </row>
    <row r="63" spans="2:8" ht="52.5" customHeight="1" thickBot="1" x14ac:dyDescent="0.2">
      <c r="B63" s="133"/>
      <c r="C63" s="1194" t="s">
        <v>49</v>
      </c>
      <c r="D63" s="1194"/>
      <c r="E63" s="1195"/>
      <c r="F63" s="134">
        <v>3547</v>
      </c>
      <c r="G63" s="134">
        <v>3422</v>
      </c>
      <c r="H63" s="135">
        <v>3046</v>
      </c>
    </row>
    <row r="64" spans="2:8" x14ac:dyDescent="0.15"/>
  </sheetData>
  <sheetProtection algorithmName="SHA-512" hashValue="JNVa878K2Q9B50vpiMuYXcwIfiP3WijLFBamMURARdZ4sKpQXmtxscna0d0GPhHO3b9d0q6bXc7+zp04zPZJ0w==" saltValue="W+2G0mPINXzJI8m+41Of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160590</v>
      </c>
      <c r="E3" s="154"/>
      <c r="F3" s="155">
        <v>126262</v>
      </c>
      <c r="G3" s="156"/>
      <c r="H3" s="157"/>
    </row>
    <row r="4" spans="1:8" x14ac:dyDescent="0.15">
      <c r="A4" s="158"/>
      <c r="B4" s="159"/>
      <c r="C4" s="160"/>
      <c r="D4" s="161">
        <v>115099</v>
      </c>
      <c r="E4" s="162"/>
      <c r="F4" s="163">
        <v>56769</v>
      </c>
      <c r="G4" s="164"/>
      <c r="H4" s="165"/>
    </row>
    <row r="5" spans="1:8" x14ac:dyDescent="0.15">
      <c r="A5" s="146" t="s">
        <v>523</v>
      </c>
      <c r="B5" s="151"/>
      <c r="C5" s="152"/>
      <c r="D5" s="153">
        <v>221495</v>
      </c>
      <c r="E5" s="154"/>
      <c r="F5" s="155">
        <v>126525</v>
      </c>
      <c r="G5" s="156"/>
      <c r="H5" s="157"/>
    </row>
    <row r="6" spans="1:8" x14ac:dyDescent="0.15">
      <c r="A6" s="158"/>
      <c r="B6" s="159"/>
      <c r="C6" s="160"/>
      <c r="D6" s="161">
        <v>123423</v>
      </c>
      <c r="E6" s="162"/>
      <c r="F6" s="163">
        <v>67052</v>
      </c>
      <c r="G6" s="164"/>
      <c r="H6" s="165"/>
    </row>
    <row r="7" spans="1:8" x14ac:dyDescent="0.15">
      <c r="A7" s="146" t="s">
        <v>524</v>
      </c>
      <c r="B7" s="151"/>
      <c r="C7" s="152"/>
      <c r="D7" s="153">
        <v>104984</v>
      </c>
      <c r="E7" s="154"/>
      <c r="F7" s="155">
        <v>122054</v>
      </c>
      <c r="G7" s="156"/>
      <c r="H7" s="157"/>
    </row>
    <row r="8" spans="1:8" x14ac:dyDescent="0.15">
      <c r="A8" s="158"/>
      <c r="B8" s="159"/>
      <c r="C8" s="160"/>
      <c r="D8" s="161">
        <v>54272</v>
      </c>
      <c r="E8" s="162"/>
      <c r="F8" s="163">
        <v>68298</v>
      </c>
      <c r="G8" s="164"/>
      <c r="H8" s="165"/>
    </row>
    <row r="9" spans="1:8" x14ac:dyDescent="0.15">
      <c r="A9" s="146" t="s">
        <v>525</v>
      </c>
      <c r="B9" s="151"/>
      <c r="C9" s="152"/>
      <c r="D9" s="153">
        <v>163047</v>
      </c>
      <c r="E9" s="154"/>
      <c r="F9" s="155">
        <v>111644</v>
      </c>
      <c r="G9" s="156"/>
      <c r="H9" s="157"/>
    </row>
    <row r="10" spans="1:8" x14ac:dyDescent="0.15">
      <c r="A10" s="158"/>
      <c r="B10" s="159"/>
      <c r="C10" s="160"/>
      <c r="D10" s="161">
        <v>101752</v>
      </c>
      <c r="E10" s="162"/>
      <c r="F10" s="163">
        <v>66606</v>
      </c>
      <c r="G10" s="164"/>
      <c r="H10" s="165"/>
    </row>
    <row r="11" spans="1:8" x14ac:dyDescent="0.15">
      <c r="A11" s="146" t="s">
        <v>526</v>
      </c>
      <c r="B11" s="151"/>
      <c r="C11" s="152"/>
      <c r="D11" s="153">
        <v>210453</v>
      </c>
      <c r="E11" s="154"/>
      <c r="F11" s="155">
        <v>127917</v>
      </c>
      <c r="G11" s="156"/>
      <c r="H11" s="157"/>
    </row>
    <row r="12" spans="1:8" x14ac:dyDescent="0.15">
      <c r="A12" s="158"/>
      <c r="B12" s="159"/>
      <c r="C12" s="166"/>
      <c r="D12" s="161">
        <v>149812</v>
      </c>
      <c r="E12" s="162"/>
      <c r="F12" s="163">
        <v>69746</v>
      </c>
      <c r="G12" s="164"/>
      <c r="H12" s="165"/>
    </row>
    <row r="13" spans="1:8" x14ac:dyDescent="0.15">
      <c r="A13" s="146"/>
      <c r="B13" s="151"/>
      <c r="C13" s="152"/>
      <c r="D13" s="153">
        <v>172114</v>
      </c>
      <c r="E13" s="154"/>
      <c r="F13" s="155">
        <v>122880</v>
      </c>
      <c r="G13" s="167"/>
      <c r="H13" s="157"/>
    </row>
    <row r="14" spans="1:8" x14ac:dyDescent="0.15">
      <c r="A14" s="158"/>
      <c r="B14" s="159"/>
      <c r="C14" s="160"/>
      <c r="D14" s="161">
        <v>108872</v>
      </c>
      <c r="E14" s="162"/>
      <c r="F14" s="163">
        <v>65694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10.34</v>
      </c>
      <c r="C19" s="168">
        <f>ROUND(VALUE(SUBSTITUTE(実質収支比率等に係る経年分析!G$48,"▲","-")),2)</f>
        <v>11.18</v>
      </c>
      <c r="D19" s="168">
        <f>ROUND(VALUE(SUBSTITUTE(実質収支比率等に係る経年分析!H$48,"▲","-")),2)</f>
        <v>14.86</v>
      </c>
      <c r="E19" s="168">
        <f>ROUND(VALUE(SUBSTITUTE(実質収支比率等に係る経年分析!I$48,"▲","-")),2)</f>
        <v>8.5299999999999994</v>
      </c>
      <c r="F19" s="168">
        <f>ROUND(VALUE(SUBSTITUTE(実質収支比率等に係る経年分析!J$48,"▲","-")),2)</f>
        <v>4.75</v>
      </c>
    </row>
    <row r="20" spans="1:11" x14ac:dyDescent="0.15">
      <c r="A20" s="168" t="s">
        <v>53</v>
      </c>
      <c r="B20" s="168">
        <f>ROUND(VALUE(SUBSTITUTE(実質収支比率等に係る経年分析!F$47,"▲","-")),2)</f>
        <v>56.26</v>
      </c>
      <c r="C20" s="168">
        <f>ROUND(VALUE(SUBSTITUTE(実質収支比率等に係る経年分析!G$47,"▲","-")),2)</f>
        <v>32.270000000000003</v>
      </c>
      <c r="D20" s="168">
        <f>ROUND(VALUE(SUBSTITUTE(実質収支比率等に係る経年分析!H$47,"▲","-")),2)</f>
        <v>33.64</v>
      </c>
      <c r="E20" s="168">
        <f>ROUND(VALUE(SUBSTITUTE(実質収支比率等に係る経年分析!I$47,"▲","-")),2)</f>
        <v>34.119999999999997</v>
      </c>
      <c r="F20" s="168">
        <f>ROUND(VALUE(SUBSTITUTE(実質収支比率等に係る経年分析!J$47,"▲","-")),2)</f>
        <v>27.59</v>
      </c>
    </row>
    <row r="21" spans="1:11" x14ac:dyDescent="0.15">
      <c r="A21" s="168" t="s">
        <v>54</v>
      </c>
      <c r="B21" s="168">
        <f>IF(ISNUMBER(VALUE(SUBSTITUTE(実質収支比率等に係る経年分析!F$49,"▲","-"))),ROUND(VALUE(SUBSTITUTE(実質収支比率等に係る経年分析!F$49,"▲","-")),2),NA())</f>
        <v>6.5</v>
      </c>
      <c r="C21" s="168">
        <f>IF(ISNUMBER(VALUE(SUBSTITUTE(実質収支比率等に係る経年分析!G$49,"▲","-"))),ROUND(VALUE(SUBSTITUTE(実質収支比率等に係る経年分析!G$49,"▲","-")),2),NA())</f>
        <v>-21.34</v>
      </c>
      <c r="D21" s="168">
        <f>IF(ISNUMBER(VALUE(SUBSTITUTE(実質収支比率等に係る経年分析!H$49,"▲","-"))),ROUND(VALUE(SUBSTITUTE(実質収支比率等に係る経年分析!H$49,"▲","-")),2),NA())</f>
        <v>11.78</v>
      </c>
      <c r="E21" s="168">
        <f>IF(ISNUMBER(VALUE(SUBSTITUTE(実質収支比率等に係る経年分析!I$49,"▲","-"))),ROUND(VALUE(SUBSTITUTE(実質収支比率等に係る経年分析!I$49,"▲","-")),2),NA())</f>
        <v>-0.54</v>
      </c>
      <c r="F21" s="168">
        <f>IF(ISNUMBER(VALUE(SUBSTITUTE(実質収支比率等に係る経年分析!J$49,"▲","-"))),ROUND(VALUE(SUBSTITUTE(実質収支比率等に係る経年分析!J$49,"▲","-")),2),NA())</f>
        <v>-10.220000000000001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5.77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国民健康保険診療所事業会計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0.26</v>
      </c>
    </row>
    <row r="32" spans="1:11" x14ac:dyDescent="0.15">
      <c r="A32" s="169" t="str">
        <f>IF(連結実質赤字比率に係る赤字・黒字の構成分析!C$38="",NA(),連結実質赤字比率に係る赤字・黒字の構成分析!C$38)</f>
        <v>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0.32</v>
      </c>
    </row>
    <row r="33" spans="1:16" x14ac:dyDescent="0.15">
      <c r="A33" s="169" t="str">
        <f>IF(連結実質赤字比率に係る赤字・黒字の構成分析!C$37="",NA(),連結実質赤字比率に係る赤字・黒字の構成分析!C$37)</f>
        <v>東部簡易水道事業会計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0.72</v>
      </c>
    </row>
    <row r="34" spans="1:16" x14ac:dyDescent="0.15">
      <c r="A34" s="169" t="str">
        <f>IF(連結実質赤字比率に係る赤字・黒字の構成分析!C$36="",NA(),連結実質赤字比率に係る赤字・黒字の構成分析!C$36)</f>
        <v>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8.52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4.75</v>
      </c>
    </row>
    <row r="36" spans="1:16" x14ac:dyDescent="0.15">
      <c r="A36" s="169" t="str">
        <f>IF(連結実質赤字比率に係る赤字・黒字の構成分析!C$34="",NA(),連結実質赤字比率に係る赤字・黒字の構成分析!C$34)</f>
        <v>西部簡易水道事業会計</v>
      </c>
      <c r="B36" s="169" t="e">
        <f>IF(ROUND(VALUE(SUBSTITUTE(連結実質赤字比率に係る赤字・黒字の構成分析!F$34,"▲", "-")), 2) &lt; 0, ABS(ROUND(VALUE(SUBSTITUTE(連結実質赤字比率に係る赤字・黒字の構成分析!F$34,"▲", "-")), 2)), NA())</f>
        <v>#VALUE!</v>
      </c>
      <c r="C36" s="169" t="e">
        <f>IF(ROUND(VALUE(SUBSTITUTE(連結実質赤字比率に係る赤字・黒字の構成分析!F$34,"▲", "-")), 2) &gt;= 0, ABS(ROUND(VALUE(SUBSTITUTE(連結実質赤字比率に係る赤字・黒字の構成分析!F$34,"▲", "-")), 2)), NA())</f>
        <v>#VALUE!</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8.7200000000000006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1053</v>
      </c>
      <c r="E42" s="170"/>
      <c r="F42" s="170"/>
      <c r="G42" s="170">
        <f>'実質公債費比率（分子）の構造'!L$52</f>
        <v>997</v>
      </c>
      <c r="H42" s="170"/>
      <c r="I42" s="170"/>
      <c r="J42" s="170">
        <f>'実質公債費比率（分子）の構造'!M$52</f>
        <v>935</v>
      </c>
      <c r="K42" s="170"/>
      <c r="L42" s="170"/>
      <c r="M42" s="170">
        <f>'実質公債費比率（分子）の構造'!N$52</f>
        <v>899</v>
      </c>
      <c r="N42" s="170"/>
      <c r="O42" s="170"/>
      <c r="P42" s="170">
        <f>'実質公債費比率（分子）の構造'!O$52</f>
        <v>882</v>
      </c>
    </row>
    <row r="43" spans="1:16" x14ac:dyDescent="0.15">
      <c r="A43" s="170" t="s">
        <v>16</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154</v>
      </c>
      <c r="C45" s="170"/>
      <c r="D45" s="170"/>
      <c r="E45" s="170">
        <f>'実質公債費比率（分子）の構造'!L$49</f>
        <v>127</v>
      </c>
      <c r="F45" s="170"/>
      <c r="G45" s="170"/>
      <c r="H45" s="170">
        <f>'実質公債費比率（分子）の構造'!M$49</f>
        <v>128</v>
      </c>
      <c r="I45" s="170"/>
      <c r="J45" s="170"/>
      <c r="K45" s="170">
        <f>'実質公債費比率（分子）の構造'!N$49</f>
        <v>150</v>
      </c>
      <c r="L45" s="170"/>
      <c r="M45" s="170"/>
      <c r="N45" s="170">
        <f>'実質公債費比率（分子）の構造'!O$49</f>
        <v>145</v>
      </c>
      <c r="O45" s="170"/>
      <c r="P45" s="170"/>
    </row>
    <row r="46" spans="1:16" x14ac:dyDescent="0.15">
      <c r="A46" s="170" t="s">
        <v>64</v>
      </c>
      <c r="B46" s="170">
        <f>'実質公債費比率（分子）の構造'!K$48</f>
        <v>57</v>
      </c>
      <c r="C46" s="170"/>
      <c r="D46" s="170"/>
      <c r="E46" s="170">
        <f>'実質公債費比率（分子）の構造'!L$48</f>
        <v>51</v>
      </c>
      <c r="F46" s="170"/>
      <c r="G46" s="170"/>
      <c r="H46" s="170">
        <f>'実質公債費比率（分子）の構造'!M$48</f>
        <v>38</v>
      </c>
      <c r="I46" s="170"/>
      <c r="J46" s="170"/>
      <c r="K46" s="170">
        <f>'実質公債費比率（分子）の構造'!N$48</f>
        <v>31</v>
      </c>
      <c r="L46" s="170"/>
      <c r="M46" s="170"/>
      <c r="N46" s="170">
        <f>'実質公債費比率（分子）の構造'!O$48</f>
        <v>41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1193</v>
      </c>
      <c r="C49" s="170"/>
      <c r="D49" s="170"/>
      <c r="E49" s="170">
        <f>'実質公債費比率（分子）の構造'!L$45</f>
        <v>1127</v>
      </c>
      <c r="F49" s="170"/>
      <c r="G49" s="170"/>
      <c r="H49" s="170">
        <f>'実質公債費比率（分子）の構造'!M$45</f>
        <v>1105</v>
      </c>
      <c r="I49" s="170"/>
      <c r="J49" s="170"/>
      <c r="K49" s="170">
        <f>'実質公債費比率（分子）の構造'!N$45</f>
        <v>1093</v>
      </c>
      <c r="L49" s="170"/>
      <c r="M49" s="170"/>
      <c r="N49" s="170">
        <f>'実質公債費比率（分子）の構造'!O$45</f>
        <v>1123</v>
      </c>
      <c r="O49" s="170"/>
      <c r="P49" s="170"/>
    </row>
    <row r="50" spans="1:16" x14ac:dyDescent="0.15">
      <c r="A50" s="170" t="s">
        <v>67</v>
      </c>
      <c r="B50" s="170" t="e">
        <f>NA()</f>
        <v>#N/A</v>
      </c>
      <c r="C50" s="170">
        <f>IF(ISNUMBER('実質公債費比率（分子）の構造'!K$53),'実質公債費比率（分子）の構造'!K$53,NA())</f>
        <v>351</v>
      </c>
      <c r="D50" s="170" t="e">
        <f>NA()</f>
        <v>#N/A</v>
      </c>
      <c r="E50" s="170" t="e">
        <f>NA()</f>
        <v>#N/A</v>
      </c>
      <c r="F50" s="170">
        <f>IF(ISNUMBER('実質公債費比率（分子）の構造'!L$53),'実質公債費比率（分子）の構造'!L$53,NA())</f>
        <v>308</v>
      </c>
      <c r="G50" s="170" t="e">
        <f>NA()</f>
        <v>#N/A</v>
      </c>
      <c r="H50" s="170" t="e">
        <f>NA()</f>
        <v>#N/A</v>
      </c>
      <c r="I50" s="170">
        <f>IF(ISNUMBER('実質公債費比率（分子）の構造'!M$53),'実質公債費比率（分子）の構造'!M$53,NA())</f>
        <v>336</v>
      </c>
      <c r="J50" s="170" t="e">
        <f>NA()</f>
        <v>#N/A</v>
      </c>
      <c r="K50" s="170" t="e">
        <f>NA()</f>
        <v>#N/A</v>
      </c>
      <c r="L50" s="170">
        <f>IF(ISNUMBER('実質公債費比率（分子）の構造'!N$53),'実質公債費比率（分子）の構造'!N$53,NA())</f>
        <v>376</v>
      </c>
      <c r="M50" s="170" t="e">
        <f>NA()</f>
        <v>#N/A</v>
      </c>
      <c r="N50" s="170" t="e">
        <f>NA()</f>
        <v>#N/A</v>
      </c>
      <c r="O50" s="170">
        <f>IF(ISNUMBER('実質公債費比率（分子）の構造'!O$53),'実質公債費比率（分子）の構造'!O$53,NA())</f>
        <v>427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8130</v>
      </c>
      <c r="E56" s="169"/>
      <c r="F56" s="169"/>
      <c r="G56" s="169">
        <f>'将来負担比率（分子）の構造'!J$52</f>
        <v>7747</v>
      </c>
      <c r="H56" s="169"/>
      <c r="I56" s="169"/>
      <c r="J56" s="169">
        <f>'将来負担比率（分子）の構造'!K$52</f>
        <v>7514</v>
      </c>
      <c r="K56" s="169"/>
      <c r="L56" s="169"/>
      <c r="M56" s="169">
        <f>'将来負担比率（分子）の構造'!L$52</f>
        <v>7015</v>
      </c>
      <c r="N56" s="169"/>
      <c r="O56" s="169"/>
      <c r="P56" s="169">
        <f>'将来負担比率（分子）の構造'!M$52</f>
        <v>7356</v>
      </c>
    </row>
    <row r="57" spans="1:16" x14ac:dyDescent="0.15">
      <c r="A57" s="169" t="s">
        <v>42</v>
      </c>
      <c r="B57" s="169"/>
      <c r="C57" s="169"/>
      <c r="D57" s="169">
        <f>'将来負担比率（分子）の構造'!I$51</f>
        <v>134</v>
      </c>
      <c r="E57" s="169"/>
      <c r="F57" s="169"/>
      <c r="G57" s="169">
        <f>'将来負担比率（分子）の構造'!J$51</f>
        <v>149</v>
      </c>
      <c r="H57" s="169"/>
      <c r="I57" s="169"/>
      <c r="J57" s="169">
        <f>'将来負担比率（分子）の構造'!K$51</f>
        <v>27</v>
      </c>
      <c r="K57" s="169"/>
      <c r="L57" s="169"/>
      <c r="M57" s="169">
        <f>'将来負担比率（分子）の構造'!L$51</f>
        <v>26</v>
      </c>
      <c r="N57" s="169"/>
      <c r="O57" s="169"/>
      <c r="P57" s="169">
        <f>'将来負担比率（分子）の構造'!M$51</f>
        <v>19</v>
      </c>
    </row>
    <row r="58" spans="1:16" x14ac:dyDescent="0.15">
      <c r="A58" s="169" t="s">
        <v>41</v>
      </c>
      <c r="B58" s="169"/>
      <c r="C58" s="169"/>
      <c r="D58" s="169">
        <f>'将来負担比率（分子）の構造'!I$50</f>
        <v>2957</v>
      </c>
      <c r="E58" s="169"/>
      <c r="F58" s="169"/>
      <c r="G58" s="169">
        <f>'将来負担比率（分子）の構造'!J$50</f>
        <v>2959</v>
      </c>
      <c r="H58" s="169"/>
      <c r="I58" s="169"/>
      <c r="J58" s="169">
        <f>'将来負担比率（分子）の構造'!K$50</f>
        <v>2932</v>
      </c>
      <c r="K58" s="169"/>
      <c r="L58" s="169"/>
      <c r="M58" s="169">
        <f>'将来負担比率（分子）の構造'!L$50</f>
        <v>2770</v>
      </c>
      <c r="N58" s="169"/>
      <c r="O58" s="169"/>
      <c r="P58" s="169">
        <f>'将来負担比率（分子）の構造'!M$50</f>
        <v>2394</v>
      </c>
    </row>
    <row r="59" spans="1:16" x14ac:dyDescent="0.15">
      <c r="A59" s="169" t="s">
        <v>39</v>
      </c>
      <c r="B59" s="169">
        <f>'将来負担比率（分子）の構造'!I$49</f>
        <v>175</v>
      </c>
      <c r="C59" s="169"/>
      <c r="D59" s="169"/>
      <c r="E59" s="169">
        <f>'将来負担比率（分子）の構造'!J$49</f>
        <v>230</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1402</v>
      </c>
      <c r="C62" s="169"/>
      <c r="D62" s="169"/>
      <c r="E62" s="169">
        <f>'将来負担比率（分子）の構造'!J$45</f>
        <v>1354</v>
      </c>
      <c r="F62" s="169"/>
      <c r="G62" s="169"/>
      <c r="H62" s="169">
        <f>'将来負担比率（分子）の構造'!K$45</f>
        <v>1313</v>
      </c>
      <c r="I62" s="169"/>
      <c r="J62" s="169"/>
      <c r="K62" s="169">
        <f>'将来負担比率（分子）の構造'!L$45</f>
        <v>1246</v>
      </c>
      <c r="L62" s="169"/>
      <c r="M62" s="169"/>
      <c r="N62" s="169">
        <f>'将来負担比率（分子）の構造'!M$45</f>
        <v>1276</v>
      </c>
      <c r="O62" s="169"/>
      <c r="P62" s="169"/>
    </row>
    <row r="63" spans="1:16" x14ac:dyDescent="0.15">
      <c r="A63" s="169" t="s">
        <v>34</v>
      </c>
      <c r="B63" s="169">
        <f>'将来負担比率（分子）の構造'!I$44</f>
        <v>2512</v>
      </c>
      <c r="C63" s="169"/>
      <c r="D63" s="169"/>
      <c r="E63" s="169">
        <f>'将来負担比率（分子）の構造'!J$44</f>
        <v>2588</v>
      </c>
      <c r="F63" s="169"/>
      <c r="G63" s="169"/>
      <c r="H63" s="169">
        <f>'将来負担比率（分子）の構造'!K$44</f>
        <v>2721</v>
      </c>
      <c r="I63" s="169"/>
      <c r="J63" s="169"/>
      <c r="K63" s="169">
        <f>'将来負担比率（分子）の構造'!L$44</f>
        <v>2620</v>
      </c>
      <c r="L63" s="169"/>
      <c r="M63" s="169"/>
      <c r="N63" s="169">
        <f>'将来負担比率（分子）の構造'!M$44</f>
        <v>2522</v>
      </c>
      <c r="O63" s="169"/>
      <c r="P63" s="169"/>
    </row>
    <row r="64" spans="1:16" x14ac:dyDescent="0.15">
      <c r="A64" s="169" t="s">
        <v>33</v>
      </c>
      <c r="B64" s="169">
        <f>'将来負担比率（分子）の構造'!I$43</f>
        <v>384</v>
      </c>
      <c r="C64" s="169"/>
      <c r="D64" s="169"/>
      <c r="E64" s="169">
        <f>'将来負担比率（分子）の構造'!J$43</f>
        <v>349</v>
      </c>
      <c r="F64" s="169"/>
      <c r="G64" s="169"/>
      <c r="H64" s="169">
        <f>'将来負担比率（分子）の構造'!K$43</f>
        <v>315</v>
      </c>
      <c r="I64" s="169"/>
      <c r="J64" s="169"/>
      <c r="K64" s="169">
        <f>'将来負担比率（分子）の構造'!L$43</f>
        <v>300</v>
      </c>
      <c r="L64" s="169"/>
      <c r="M64" s="169"/>
      <c r="N64" s="169">
        <f>'将来負担比率（分子）の構造'!M$43</f>
        <v>487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8429</v>
      </c>
      <c r="C66" s="169"/>
      <c r="D66" s="169"/>
      <c r="E66" s="169">
        <f>'将来負担比率（分子）の構造'!J$41</f>
        <v>8525</v>
      </c>
      <c r="F66" s="169"/>
      <c r="G66" s="169"/>
      <c r="H66" s="169">
        <f>'将来負担比率（分子）の構造'!K$41</f>
        <v>7893</v>
      </c>
      <c r="I66" s="169"/>
      <c r="J66" s="169"/>
      <c r="K66" s="169">
        <f>'将来負担比率（分子）の構造'!L$41</f>
        <v>7217</v>
      </c>
      <c r="L66" s="169"/>
      <c r="M66" s="169"/>
      <c r="N66" s="169">
        <f>'将来負担比率（分子）の構造'!M$41</f>
        <v>7201</v>
      </c>
      <c r="O66" s="169"/>
      <c r="P66" s="169"/>
    </row>
    <row r="67" spans="1:16" x14ac:dyDescent="0.15">
      <c r="A67" s="169" t="s">
        <v>71</v>
      </c>
      <c r="B67" s="169" t="e">
        <f>NA()</f>
        <v>#N/A</v>
      </c>
      <c r="C67" s="169">
        <f>IF(ISNUMBER('将来負担比率（分子）の構造'!I$53), IF('将来負担比率（分子）の構造'!I$53 &lt; 0, 0, '将来負担比率（分子）の構造'!I$53), NA())</f>
        <v>1681</v>
      </c>
      <c r="D67" s="169" t="e">
        <f>NA()</f>
        <v>#N/A</v>
      </c>
      <c r="E67" s="169" t="e">
        <f>NA()</f>
        <v>#N/A</v>
      </c>
      <c r="F67" s="169">
        <f>IF(ISNUMBER('将来負担比率（分子）の構造'!J$53), IF('将来負担比率（分子）の構造'!J$53 &lt; 0, 0, '将来負担比率（分子）の構造'!J$53), NA())</f>
        <v>2190</v>
      </c>
      <c r="G67" s="169" t="e">
        <f>NA()</f>
        <v>#N/A</v>
      </c>
      <c r="H67" s="169" t="e">
        <f>NA()</f>
        <v>#N/A</v>
      </c>
      <c r="I67" s="169">
        <f>IF(ISNUMBER('将来負担比率（分子）の構造'!K$53), IF('将来負担比率（分子）の構造'!K$53 &lt; 0, 0, '将来負担比率（分子）の構造'!K$53), NA())</f>
        <v>1768</v>
      </c>
      <c r="J67" s="169" t="e">
        <f>NA()</f>
        <v>#N/A</v>
      </c>
      <c r="K67" s="169" t="e">
        <f>NA()</f>
        <v>#N/A</v>
      </c>
      <c r="L67" s="169">
        <f>IF(ISNUMBER('将来負担比率（分子）の構造'!L$53), IF('将来負担比率（分子）の構造'!L$53 &lt; 0, 0, '将来負担比率（分子）の構造'!L$53), NA())</f>
        <v>1572</v>
      </c>
      <c r="M67" s="169" t="e">
        <f>NA()</f>
        <v>#N/A</v>
      </c>
      <c r="N67" s="169" t="e">
        <f>NA()</f>
        <v>#N/A</v>
      </c>
      <c r="O67" s="169">
        <f>IF(ISNUMBER('将来負担比率（分子）の構造'!M$53), IF('将来負担比率（分子）の構造'!M$53 &lt; 0, 0, '将来負担比率（分子）の構造'!M$53), NA())</f>
        <v>1717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1617</v>
      </c>
      <c r="C72" s="173">
        <f>基金残高に係る経年分析!G55</f>
        <v>1588</v>
      </c>
      <c r="D72" s="173">
        <f>基金残高に係る経年分析!H55</f>
        <v>1287</v>
      </c>
    </row>
    <row r="73" spans="1:16" x14ac:dyDescent="0.15">
      <c r="A73" s="172" t="s">
        <v>74</v>
      </c>
      <c r="B73" s="173">
        <f>基金残高に係る経年分析!F56</f>
        <v>31</v>
      </c>
      <c r="C73" s="173">
        <f>基金残高に係る経年分析!G56</f>
        <v>31</v>
      </c>
      <c r="D73" s="173">
        <f>基金残高に係る経年分析!H56</f>
        <v>31</v>
      </c>
    </row>
    <row r="74" spans="1:16" x14ac:dyDescent="0.15">
      <c r="A74" s="172" t="s">
        <v>75</v>
      </c>
      <c r="B74" s="173">
        <f>基金残高に係る経年分析!F57</f>
        <v>1899</v>
      </c>
      <c r="C74" s="173">
        <f>基金残高に係る経年分析!G57</f>
        <v>1803</v>
      </c>
      <c r="D74" s="173">
        <f>基金残高に係る経年分析!H57</f>
        <v>1728</v>
      </c>
    </row>
  </sheetData>
  <sheetProtection algorithmName="SHA-512" hashValue="G7yaxUIrDejAgKk2hqa02qCxe1OHobv+FcS+/sy2jWFrFJCQyM1//Afue62IkdsIs45UXoTvR2yneDN6zfde0g==" saltValue="X+ugHm1ov9+simzTaPdf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LG-R04013</cp:lastModifiedBy>
  <dcterms:created xsi:type="dcterms:W3CDTF">2025-02-19T03:54:08Z</dcterms:created>
  <dcterms:modified xsi:type="dcterms:W3CDTF">2025-03-11T08:20:13Z</dcterms:modified>
  <cp:category/>
</cp:coreProperties>
</file>