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C:\Users\shibao-k\Downloads\"/>
    </mc:Choice>
  </mc:AlternateContent>
  <bookViews>
    <workbookView xWindow="0" yWindow="0" windowWidth="9600" windowHeight="7860" tabRatio="843" firstSheet="11" activeTab="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9" r:id="rId13"/>
    <sheet name="施設類型別ストック情報分析表①" sheetId="20" r:id="rId14"/>
    <sheet name="施設類型別ストック情報分析表②" sheetId="21" r:id="rId15"/>
    <sheet name="データシート" sheetId="8" state="hidden" r:id="rId16"/>
  </sheets>
  <externalReferences>
    <externalReference r:id="rId17"/>
  </externalReferences>
  <calcPr calcId="162913"/>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AM36" i="9"/>
  <c r="C36" i="9"/>
  <c r="CO35" i="9"/>
  <c r="AM35" i="9"/>
  <c r="C34" i="9"/>
  <c r="C35" i="9" s="1"/>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 r="BW34" i="9" l="1"/>
  <c r="BW35" i="9" s="1"/>
  <c r="BW36" i="9" s="1"/>
  <c r="BW37" i="9" s="1"/>
  <c r="BW38" i="9" s="1"/>
  <c r="BW39" i="9" s="1"/>
  <c r="BW40" i="9" s="1"/>
  <c r="BW41" i="9" s="1"/>
  <c r="CO34" i="9" l="1"/>
</calcChain>
</file>

<file path=xl/sharedStrings.xml><?xml version="1.0" encoding="utf-8"?>
<sst xmlns="http://schemas.openxmlformats.org/spreadsheetml/2006/main" count="1010" uniqueCount="560">
  <si>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</si>
  <si>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</si>
  <si>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</si>
  <si>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</si>
  <si>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</si>
  <si>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</si>
  <si>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</si>
  <si>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</si>
  <si>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</si>
  <si>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</si>
  <si>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</si>
  <si>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</si>
  <si>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</si>
  <si>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</si>
  <si>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</si>
  <si>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</si>
  <si>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</si>
  <si>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</si>
  <si>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</si>
  <si>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</si>
  <si>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</si>
  <si>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</si>
  <si>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</si>
  <si>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</si>
  <si>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</si>
  <si>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</si>
  <si>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</si>
  <si>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</si>
  <si>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</si>
  <si>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</si>
  <si>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</si>
  <si>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</si>
  <si>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</si>
  <si>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</si>
  <si>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</si>
  <si>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</si>
  <si>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</si>
  <si>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</si>
  <si>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</si>
  <si>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</si>
  <si>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</si>
  <si>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</si>
  <si>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</si>
  <si>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</si>
  <si>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</si>
  <si>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</si>
  <si>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</si>
  <si>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</si>
  <si>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</si>
  <si>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</si>
  <si>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</si>
  <si>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</si>
  <si>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</si>
  <si>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</si>
  <si>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</si>
  <si>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</si>
  <si>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</si>
  <si>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</si>
  <si>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</si>
  <si>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</si>
  <si>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</si>
  <si>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</si>
  <si>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</si>
  <si>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</si>
  <si>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</si>
  <si>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</si>
  <si>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</si>
  <si>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</si>
  <si>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</si>
  <si>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</si>
  <si>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</si>
  <si>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</si>
  <si>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</si>
  <si>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</si>
  <si>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</si>
  <si>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</si>
  <si>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</si>
  <si>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</si>
  <si>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</si>
  <si>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</si>
  <si>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</si>
  <si>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</si>
  <si>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紀美野町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</si>
  <si>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</si>
  <si>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</si>
  <si>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</si>
  <si>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</si>
  <si>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</si>
  <si>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</si>
  <si>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</si>
  <si>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</si>
  <si>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</si>
  <si>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</si>
  <si>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</si>
  <si>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</si>
  <si>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</si>
  <si>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</si>
  <si>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</si>
  <si>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</si>
  <si>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</si>
  <si>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</si>
  <si>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</si>
  <si>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</si>
  <si>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</si>
  <si>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</si>
  <si>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</si>
  <si>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</si>
  <si>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</si>
  <si>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</si>
  <si>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</si>
  <si>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</si>
  <si>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</si>
  <si>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</si>
  <si>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</si>
  <si>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</si>
  <si>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</si>
  <si>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</si>
  <si>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</si>
  <si>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</si>
  <si>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</si>
  <si>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</si>
  <si>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</si>
  <si>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</si>
  <si>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</si>
  <si>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</si>
  <si>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</si>
  <si>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</si>
  <si>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</si>
  <si>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</si>
  <si>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</si>
  <si>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</si>
  <si>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</si>
  <si>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</si>
  <si>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</si>
  <si>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</si>
  <si>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</si>
  <si>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</si>
  <si>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18"/>
  </si>
  <si>
    <t>うち日本人(％)</t>
    <phoneticPr fontId="5"/>
  </si>
  <si>
    <t>-2.5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</si>
  <si>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</si>
  <si>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</si>
  <si>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</si>
  <si>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</si>
  <si>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</si>
  <si>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</si>
  <si>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</si>
  <si>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</si>
  <si>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</si>
  <si>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</si>
  <si>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</si>
  <si>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</si>
  <si>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</si>
  <si>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</si>
  <si>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</si>
  <si>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</si>
  <si>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</si>
  <si>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</si>
  <si>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</si>
  <si>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</si>
  <si>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</si>
  <si>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</si>
  <si>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</si>
  <si>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</si>
  <si>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</si>
  <si>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</si>
  <si>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</si>
  <si>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</si>
  <si>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</si>
  <si>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</si>
  <si>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</si>
  <si>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</si>
  <si>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</si>
  <si>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</si>
  <si>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</si>
  <si>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</si>
  <si>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</si>
  <si>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</si>
  <si>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</si>
  <si>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</si>
  <si>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</si>
  <si>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</si>
  <si>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</si>
  <si>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</si>
  <si>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</si>
  <si>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</si>
  <si>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</si>
  <si>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</si>
  <si>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</si>
  <si>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</si>
  <si>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</si>
  <si>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</si>
  <si>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</si>
  <si>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</si>
  <si>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</si>
  <si>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</si>
  <si>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</si>
  <si>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</si>
  <si>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</si>
  <si>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和歌山県紀美野町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</si>
  <si>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</si>
  <si>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</si>
  <si>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</si>
  <si>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</si>
  <si>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</si>
  <si>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</si>
  <si>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</si>
  <si>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</si>
  <si>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</si>
  <si>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</si>
  <si>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</si>
  <si>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</si>
  <si>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</si>
  <si>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</si>
  <si>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</si>
  <si>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</si>
  <si>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</si>
  <si>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</si>
  <si>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</si>
  <si>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</si>
  <si>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</si>
  <si>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</si>
  <si>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</si>
  <si>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</si>
  <si>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</si>
  <si>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</si>
  <si>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</si>
  <si>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</si>
  <si>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</si>
  <si>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</si>
  <si>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</si>
  <si>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</si>
  <si>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</si>
  <si>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</si>
  <si>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</si>
  <si>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</si>
  <si>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</si>
  <si>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</si>
  <si>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</si>
  <si>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</si>
  <si>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</si>
  <si>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</si>
  <si>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</si>
  <si>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</si>
  <si>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</si>
  <si>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</si>
  <si>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</si>
  <si>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</si>
  <si>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</si>
  <si>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</si>
  <si>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</si>
  <si>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</si>
  <si>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</si>
  <si>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</si>
  <si>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</si>
  <si>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</si>
  <si>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</si>
  <si>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</si>
  <si>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</si>
  <si>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</si>
  <si>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</si>
  <si>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</si>
  <si>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</si>
  <si>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</si>
  <si>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</si>
  <si>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</si>
  <si>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</si>
  <si>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</si>
  <si>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</si>
  <si>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</si>
  <si>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</si>
  <si>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</si>
  <si>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</si>
  <si>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</si>
  <si>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</si>
  <si>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</si>
  <si>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</si>
  <si>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</si>
  <si>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</si>
  <si>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</si>
  <si>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</si>
  <si>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</si>
  <si>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</si>
  <si>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</si>
  <si>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</si>
  <si>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</si>
  <si>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</si>
  <si>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</si>
  <si>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</si>
  <si>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</si>
  <si>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</si>
  <si>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</si>
  <si>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</si>
  <si>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</si>
  <si>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</si>
  <si>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</si>
  <si>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</si>
  <si>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</si>
  <si>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</si>
  <si>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</si>
  <si>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</si>
  <si>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</si>
  <si>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</si>
  <si>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</si>
  <si>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</si>
  <si>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</si>
  <si>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</si>
  <si>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</si>
  <si>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</si>
  <si>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</si>
  <si>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</si>
  <si>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</si>
  <si>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</si>
  <si>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</si>
  <si>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</si>
  <si>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</si>
  <si>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</si>
  <si>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</si>
  <si>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</si>
  <si>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</si>
  <si>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介護サービス</t>
    <phoneticPr fontId="5"/>
  </si>
  <si>
    <t>被保険者数(人)</t>
  </si>
  <si>
    <t>　繰出金</t>
    <phoneticPr fontId="5"/>
  </si>
  <si>
    <t>下水道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</si>
  <si>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</si>
  <si>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</si>
  <si>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</si>
  <si>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</si>
  <si>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</si>
  <si>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</si>
  <si>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</si>
  <si>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</si>
  <si>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</si>
  <si>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</si>
  <si>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</si>
  <si>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</si>
  <si>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</si>
  <si>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</si>
  <si>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</si>
  <si>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</si>
  <si>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</si>
  <si>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</si>
  <si>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</si>
  <si>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</si>
  <si>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</si>
  <si>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</si>
  <si>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</si>
  <si>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</si>
  <si>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和歌山県紀美野町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</si>
  <si>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</si>
  <si>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</si>
  <si>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</si>
  <si>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</si>
  <si>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</si>
  <si>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</si>
  <si>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</si>
  <si>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</si>
  <si>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</si>
  <si>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</si>
  <si>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</si>
  <si>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</si>
  <si>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</si>
  <si>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</si>
  <si>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</si>
  <si>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</si>
  <si>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</si>
  <si>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</si>
  <si>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</si>
  <si>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</si>
  <si>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のかみふれあい公園運営事業会計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</si>
  <si>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</si>
  <si>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</si>
  <si>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</si>
  <si>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</si>
  <si>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</si>
  <si>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</si>
  <si>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</si>
  <si>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</si>
  <si>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</si>
  <si>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</si>
  <si>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</si>
  <si>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</si>
  <si>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</si>
  <si>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</si>
  <si>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国民健康保険診療所事業会計</t>
    <phoneticPr fontId="5"/>
  </si>
  <si>
    <t>介護保険事業会計</t>
    <phoneticPr fontId="5"/>
  </si>
  <si>
    <t>後期高齢者医療会計</t>
    <phoneticPr fontId="5"/>
  </si>
  <si>
    <t>上水道事業会計</t>
    <phoneticPr fontId="5"/>
  </si>
  <si>
    <t>法適用企業</t>
    <phoneticPr fontId="5"/>
  </si>
  <si>
    <t>野上簡易水道事業会計</t>
    <phoneticPr fontId="5"/>
  </si>
  <si>
    <t>法非適用企業</t>
    <phoneticPr fontId="5"/>
  </si>
  <si>
    <t>美里簡易水道事業会計</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</si>
  <si>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</si>
  <si>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</si>
  <si>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</si>
  <si>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</si>
  <si>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</si>
  <si>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</si>
  <si>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</si>
  <si>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</si>
  <si>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</si>
  <si>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</si>
  <si>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</si>
  <si>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</si>
  <si>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</si>
  <si>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</si>
  <si>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</si>
  <si>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</si>
  <si>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</si>
  <si>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</si>
  <si>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</si>
  <si>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</si>
  <si>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</si>
  <si>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</si>
  <si>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</si>
  <si>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</si>
  <si>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</si>
  <si>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</si>
  <si>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</si>
  <si>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</si>
  <si>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</si>
  <si>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</si>
  <si>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</si>
  <si>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</si>
  <si>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</si>
  <si>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</si>
  <si>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</si>
  <si>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</si>
  <si>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</si>
  <si>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</si>
  <si>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</si>
  <si>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</si>
  <si>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</si>
  <si>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</si>
  <si>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</si>
  <si>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</si>
  <si>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</si>
  <si>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</si>
  <si>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</si>
  <si>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</si>
  <si>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</si>
  <si>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</si>
  <si>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</si>
  <si>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</si>
  <si>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</si>
  <si>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</si>
  <si>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</si>
  <si>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</si>
  <si>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</si>
  <si>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</si>
  <si>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</si>
  <si>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</si>
  <si>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</si>
  <si>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</si>
  <si>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</si>
  <si>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</si>
  <si>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</si>
  <si>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</si>
  <si>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</si>
  <si>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</si>
  <si>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</si>
  <si>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</si>
  <si>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</si>
  <si>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</si>
  <si>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</si>
  <si>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</si>
  <si>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</si>
  <si>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</si>
  <si>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</si>
  <si>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</si>
  <si>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</si>
  <si>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</si>
  <si>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</si>
  <si>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</si>
  <si>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</si>
  <si>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</si>
  <si>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</si>
  <si>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</si>
  <si>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</si>
  <si>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</si>
  <si>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</si>
  <si>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</si>
  <si>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</si>
  <si>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</si>
  <si>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</si>
  <si>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</si>
  <si>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</si>
  <si>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</si>
  <si>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</si>
  <si>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</si>
  <si>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</si>
  <si>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</si>
  <si>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</si>
  <si>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</si>
  <si>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</si>
  <si>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</si>
  <si>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</si>
  <si>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</si>
  <si>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</si>
  <si>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</si>
  <si>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</si>
  <si>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</si>
  <si>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</si>
  <si>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</si>
  <si>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</si>
  <si>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</si>
  <si>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</si>
  <si>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</si>
  <si>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</si>
  <si>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</si>
  <si>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</si>
  <si>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</si>
  <si>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</si>
  <si>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</si>
  <si>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</si>
  <si>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</si>
  <si>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</si>
  <si>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</si>
  <si>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</si>
  <si>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</si>
  <si>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</si>
  <si>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</si>
  <si>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</si>
  <si>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</si>
  <si>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</si>
  <si>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</si>
  <si>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</si>
  <si>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</si>
  <si>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一般会計</t>
  </si>
  <si>
    <t>上水道事業会計</t>
  </si>
  <si>
    <t>国民健康保険事業会計</t>
  </si>
  <si>
    <t>介護保険事業会計</t>
  </si>
  <si>
    <t>国民健康保険診療所事業会計</t>
  </si>
  <si>
    <t>後期高齢者医療会計</t>
  </si>
  <si>
    <t>のかみふれあい公園運営事業会計</t>
  </si>
  <si>
    <t>野上簡易水道事業会計</t>
  </si>
  <si>
    <t>その他会計（赤字）</t>
  </si>
  <si>
    <t>その他会計（黒字）</t>
  </si>
  <si>
    <t>国民健康保険野上厚生病院組合</t>
    <rPh sb="0" eb="2">
      <t>コクミン</t>
    </rPh>
    <rPh sb="2" eb="4">
      <t>ケンコウ</t>
    </rPh>
    <rPh sb="4" eb="6">
      <t>ホケン</t>
    </rPh>
    <rPh sb="6" eb="8">
      <t>ノカミ</t>
    </rPh>
    <rPh sb="8" eb="10">
      <t>コウセイ</t>
    </rPh>
    <rPh sb="10" eb="12">
      <t>ビョウイン</t>
    </rPh>
    <rPh sb="12" eb="14">
      <t>クミアイ</t>
    </rPh>
    <phoneticPr fontId="2"/>
  </si>
  <si>
    <t>海南海草老人福祉施設事務組合</t>
    <rPh sb="0" eb="2">
      <t>カイナン</t>
    </rPh>
    <rPh sb="2" eb="4">
      <t>カイソウ</t>
    </rPh>
    <rPh sb="4" eb="6">
      <t>ロウジン</t>
    </rPh>
    <rPh sb="6" eb="8">
      <t>フクシ</t>
    </rPh>
    <rPh sb="8" eb="10">
      <t>シセツ</t>
    </rPh>
    <rPh sb="10" eb="12">
      <t>ジム</t>
    </rPh>
    <rPh sb="12" eb="14">
      <t>クミアイ</t>
    </rPh>
    <phoneticPr fontId="2"/>
  </si>
  <si>
    <t>五色台広域施設組合</t>
    <rPh sb="0" eb="2">
      <t>ゴシキ</t>
    </rPh>
    <rPh sb="2" eb="3">
      <t>ダイ</t>
    </rPh>
    <rPh sb="3" eb="5">
      <t>コウイキ</t>
    </rPh>
    <rPh sb="5" eb="7">
      <t>シセツ</t>
    </rPh>
    <rPh sb="7" eb="9">
      <t>クミアイ</t>
    </rPh>
    <phoneticPr fontId="2"/>
  </si>
  <si>
    <t>海南海草環境衛生施設組合</t>
    <rPh sb="0" eb="2">
      <t>カイナン</t>
    </rPh>
    <rPh sb="2" eb="4">
      <t>カイソウ</t>
    </rPh>
    <rPh sb="4" eb="6">
      <t>カンキョウ</t>
    </rPh>
    <rPh sb="6" eb="8">
      <t>エイセイ</t>
    </rPh>
    <rPh sb="8" eb="10">
      <t>シセツ</t>
    </rPh>
    <rPh sb="10" eb="12">
      <t>クミアイ</t>
    </rPh>
    <phoneticPr fontId="2"/>
  </si>
  <si>
    <t>紀の海広域施設組合</t>
    <rPh sb="0" eb="1">
      <t>キノ</t>
    </rPh>
    <rPh sb="2" eb="3">
      <t>ウミ</t>
    </rPh>
    <rPh sb="3" eb="5">
      <t>コウイキ</t>
    </rPh>
    <rPh sb="5" eb="7">
      <t>シセツ</t>
    </rPh>
    <rPh sb="7" eb="9">
      <t>クミアイ</t>
    </rPh>
    <phoneticPr fontId="2"/>
  </si>
  <si>
    <t>和歌山県市町村総合事務組合</t>
    <rPh sb="0" eb="3">
      <t>ワカヤマ</t>
    </rPh>
    <rPh sb="3" eb="4">
      <t>ケン</t>
    </rPh>
    <rPh sb="4" eb="7">
      <t>シチョウソン</t>
    </rPh>
    <rPh sb="7" eb="9">
      <t>ソウゴウ</t>
    </rPh>
    <rPh sb="9" eb="11">
      <t>ジム</t>
    </rPh>
    <rPh sb="11" eb="13">
      <t>クミアイ</t>
    </rPh>
    <phoneticPr fontId="2"/>
  </si>
  <si>
    <t>和歌山地方税回収機構</t>
    <rPh sb="0" eb="3">
      <t>ワカヤマ</t>
    </rPh>
    <rPh sb="3" eb="5">
      <t>チホウ</t>
    </rPh>
    <rPh sb="5" eb="6">
      <t>ゼイ</t>
    </rPh>
    <rPh sb="6" eb="8">
      <t>カイシュウ</t>
    </rPh>
    <rPh sb="8" eb="10">
      <t>キコウ</t>
    </rPh>
    <phoneticPr fontId="2"/>
  </si>
  <si>
    <t>和歌山県後期高齢者医療広域連合</t>
    <rPh sb="0" eb="3">
      <t>ワカヤマ</t>
    </rPh>
    <rPh sb="3" eb="4">
      <t>ケン</t>
    </rPh>
    <rPh sb="4" eb="6">
      <t>コウキ</t>
    </rPh>
    <rPh sb="6" eb="8">
      <t>コウレイ</t>
    </rPh>
    <rPh sb="8" eb="9">
      <t>シャ</t>
    </rPh>
    <rPh sb="9" eb="11">
      <t>イリョウ</t>
    </rPh>
    <rPh sb="11" eb="13">
      <t>コウイキ</t>
    </rPh>
    <rPh sb="13" eb="15">
      <t>レンゴウ</t>
    </rPh>
    <phoneticPr fontId="2"/>
  </si>
  <si>
    <t>紀美野町土地開発公社</t>
    <rPh sb="0" eb="4">
      <t>キミノチョウ</t>
    </rPh>
    <rPh sb="4" eb="6">
      <t>トチ</t>
    </rPh>
    <rPh sb="6" eb="8">
      <t>カイハツ</t>
    </rPh>
    <rPh sb="8" eb="10">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</si>
  <si>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</si>
  <si>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</si>
  <si>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</si>
  <si>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</si>
  <si>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</si>
  <si>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</si>
  <si>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</si>
  <si>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</si>
  <si>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</si>
  <si>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</si>
  <si>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率については、類似団体と比較しても差異は0.1ポイントと少ないが、将来負担比率についてはかなりの乖離がある。類似団体内平均値が0であることから同様になることはないが、今後も計画的な地方債の発行に取り組んでいく。</t>
    <rPh sb="0" eb="2">
      <t>ジッシツ</t>
    </rPh>
    <rPh sb="2" eb="5">
      <t>コウサイヒ</t>
    </rPh>
    <rPh sb="5" eb="6">
      <t>リツ</t>
    </rPh>
    <rPh sb="12" eb="14">
      <t>ルイジ</t>
    </rPh>
    <rPh sb="14" eb="16">
      <t>ダンタイ</t>
    </rPh>
    <rPh sb="17" eb="19">
      <t>ヒカク</t>
    </rPh>
    <rPh sb="22" eb="24">
      <t>サイ</t>
    </rPh>
    <rPh sb="33" eb="34">
      <t>スク</t>
    </rPh>
    <rPh sb="38" eb="40">
      <t>ショウライ</t>
    </rPh>
    <rPh sb="40" eb="42">
      <t>フタン</t>
    </rPh>
    <rPh sb="42" eb="44">
      <t>ヒリツ</t>
    </rPh>
    <rPh sb="53" eb="55">
      <t>カイリ</t>
    </rPh>
    <rPh sb="59" eb="61">
      <t>ルイジ</t>
    </rPh>
    <rPh sb="61" eb="63">
      <t>ダンタイ</t>
    </rPh>
    <rPh sb="63" eb="64">
      <t>ナイ</t>
    </rPh>
    <rPh sb="64" eb="66">
      <t>ヘイキン</t>
    </rPh>
    <rPh sb="66" eb="67">
      <t>チ</t>
    </rPh>
    <rPh sb="76" eb="78">
      <t>ドウヨウ</t>
    </rPh>
    <rPh sb="88" eb="90">
      <t>コンゴ</t>
    </rPh>
    <rPh sb="91" eb="94">
      <t>ケイカクテキ</t>
    </rPh>
    <rPh sb="95" eb="98">
      <t>チホウサイ</t>
    </rPh>
    <rPh sb="99" eb="101">
      <t>ハッコウ</t>
    </rPh>
    <rPh sb="102" eb="103">
      <t>ト</t>
    </rPh>
    <rPh sb="104" eb="105">
      <t>ク</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</si>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</sst>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66496</c:v>
                </c:pt>
                <c:pt idx="1">
                  <c:v>82748</c:v>
                </c:pt>
                <c:pt idx="2">
                  <c:v>91837</c:v>
                </c:pt>
                <c:pt idx="3">
                  <c:v>128611</c:v>
                </c:pt>
                <c:pt idx="4">
                  <c:v>138651</c:v>
                </c:pt>
              </c:numCache>
            </c:numRef>
          </c:val>
          <c:smooth val="0"/>
          <c:extLst>
            <c:ext xmlns:c16="http://schemas.microsoft.com/office/drawing/2014/chart" uri="{C3380CC4-5D6E-409C-BE32-E72D297353CC}">
              <c16:uniqueId val="{00000000-134F-479B-A73D-C3B3D54676E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62450</c:v>
                </c:pt>
                <c:pt idx="1">
                  <c:v>128098</c:v>
                </c:pt>
                <c:pt idx="2">
                  <c:v>103090</c:v>
                </c:pt>
                <c:pt idx="3">
                  <c:v>83923</c:v>
                </c:pt>
                <c:pt idx="4">
                  <c:v>73892</c:v>
                </c:pt>
              </c:numCache>
            </c:numRef>
          </c:val>
          <c:smooth val="0"/>
          <c:extLst>
            <c:ext xmlns:c16="http://schemas.microsoft.com/office/drawing/2014/chart" uri="{C3380CC4-5D6E-409C-BE32-E72D297353CC}">
              <c16:uniqueId val="{00000001-134F-479B-A73D-C3B3D54676E7}"/>
            </c:ext>
          </c:extLst>
        </c:ser>
        <c:dLbls>
          <c:showLegendKey val="0"/>
          <c:showVal val="0"/>
          <c:showCatName val="0"/>
          <c:showSerName val="0"/>
          <c:showPercent val="0"/>
          <c:showBubbleSize val="0"/>
        </c:dLbls>
        <c:marker val="1"/>
        <c:smooth val="0"/>
        <c:axId val="101753600"/>
        <c:axId val="101755520"/>
      </c:lineChart>
      <c:catAx>
        <c:axId val="1017536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755520"/>
        <c:crosses val="autoZero"/>
        <c:auto val="1"/>
        <c:lblAlgn val="ctr"/>
        <c:lblOffset val="100"/>
        <c:tickLblSkip val="1"/>
        <c:tickMarkSkip val="1"/>
        <c:noMultiLvlLbl val="0"/>
      </c:catAx>
      <c:valAx>
        <c:axId val="10175552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7536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8.24</c:v>
                </c:pt>
                <c:pt idx="1">
                  <c:v>10.1</c:v>
                </c:pt>
                <c:pt idx="2">
                  <c:v>11.16</c:v>
                </c:pt>
                <c:pt idx="3">
                  <c:v>12.55</c:v>
                </c:pt>
                <c:pt idx="4">
                  <c:v>10.73</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22.18</c:v>
                </c:pt>
                <c:pt idx="1">
                  <c:v>20.09</c:v>
                </c:pt>
                <c:pt idx="2">
                  <c:v>21.77</c:v>
                </c:pt>
                <c:pt idx="3">
                  <c:v>32.590000000000003</c:v>
                </c:pt>
                <c:pt idx="4">
                  <c:v>45.91</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06488192"/>
        <c:axId val="1064901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4.03</c:v>
                </c:pt>
                <c:pt idx="1">
                  <c:v>8.44</c:v>
                </c:pt>
                <c:pt idx="2">
                  <c:v>8.9</c:v>
                </c:pt>
                <c:pt idx="3">
                  <c:v>12.95</c:v>
                </c:pt>
                <c:pt idx="4">
                  <c:v>9.75</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06488192"/>
        <c:axId val="106490112"/>
      </c:lineChart>
      <c:catAx>
        <c:axId val="106488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6490112"/>
        <c:crosses val="autoZero"/>
        <c:auto val="1"/>
        <c:lblAlgn val="ctr"/>
        <c:lblOffset val="100"/>
        <c:tickLblSkip val="1"/>
        <c:tickMarkSkip val="1"/>
        <c:noMultiLvlLbl val="0"/>
      </c:catAx>
      <c:valAx>
        <c:axId val="106490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488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0.02</c:v>
                </c:pt>
                <c:pt idx="2">
                  <c:v>#N/A</c:v>
                </c:pt>
                <c:pt idx="3">
                  <c:v>0.02</c:v>
                </c:pt>
                <c:pt idx="4">
                  <c:v>#N/A</c:v>
                </c:pt>
                <c:pt idx="5">
                  <c:v>0.03</c:v>
                </c:pt>
                <c:pt idx="6">
                  <c:v>#N/A</c:v>
                </c:pt>
                <c:pt idx="7">
                  <c:v>0.02</c:v>
                </c:pt>
                <c:pt idx="8">
                  <c:v>#N/A</c:v>
                </c:pt>
                <c:pt idx="9">
                  <c:v>0.01</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野上簡易水道事業会計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0.17</c:v>
                </c:pt>
                <c:pt idx="2">
                  <c:v>#N/A</c:v>
                </c:pt>
                <c:pt idx="3">
                  <c:v>0.35</c:v>
                </c:pt>
                <c:pt idx="4">
                  <c:v>#N/A</c:v>
                </c:pt>
                <c:pt idx="5">
                  <c:v>0.25</c:v>
                </c:pt>
                <c:pt idx="6">
                  <c:v>#N/A</c:v>
                </c:pt>
                <c:pt idx="7">
                  <c:v>0.02</c:v>
                </c:pt>
                <c:pt idx="8">
                  <c:v>#N/A</c:v>
                </c:pt>
                <c:pt idx="9">
                  <c:v>0.01</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のかみふれあい公園運営事業会計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c:v>
                </c:pt>
                <c:pt idx="2">
                  <c:v>#N/A</c:v>
                </c:pt>
                <c:pt idx="3">
                  <c:v>0.02</c:v>
                </c:pt>
                <c:pt idx="4">
                  <c:v>#N/A</c:v>
                </c:pt>
                <c:pt idx="5">
                  <c:v>0.06</c:v>
                </c:pt>
                <c:pt idx="6">
                  <c:v>#N/A</c:v>
                </c:pt>
                <c:pt idx="7">
                  <c:v>0.01</c:v>
                </c:pt>
                <c:pt idx="8">
                  <c:v>#N/A</c:v>
                </c:pt>
                <c:pt idx="9">
                  <c:v>0.02</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0.02</c:v>
                </c:pt>
                <c:pt idx="2">
                  <c:v>#N/A</c:v>
                </c:pt>
                <c:pt idx="3">
                  <c:v>0.04</c:v>
                </c:pt>
                <c:pt idx="4">
                  <c:v>#N/A</c:v>
                </c:pt>
                <c:pt idx="5">
                  <c:v>0.04</c:v>
                </c:pt>
                <c:pt idx="6">
                  <c:v>#N/A</c:v>
                </c:pt>
                <c:pt idx="7">
                  <c:v>0.02</c:v>
                </c:pt>
                <c:pt idx="8">
                  <c:v>#N/A</c:v>
                </c:pt>
                <c:pt idx="9">
                  <c:v>0.03</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国民健康保険診療所事業会計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0.04</c:v>
                </c:pt>
                <c:pt idx="2">
                  <c:v>#N/A</c:v>
                </c:pt>
                <c:pt idx="3">
                  <c:v>0.08</c:v>
                </c:pt>
                <c:pt idx="4">
                  <c:v>#N/A</c:v>
                </c:pt>
                <c:pt idx="5">
                  <c:v>0.14000000000000001</c:v>
                </c:pt>
                <c:pt idx="6">
                  <c:v>#N/A</c:v>
                </c:pt>
                <c:pt idx="7">
                  <c:v>0.06</c:v>
                </c:pt>
                <c:pt idx="8">
                  <c:v>#N/A</c:v>
                </c:pt>
                <c:pt idx="9">
                  <c:v>0.05</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0.53</c:v>
                </c:pt>
                <c:pt idx="2">
                  <c:v>#N/A</c:v>
                </c:pt>
                <c:pt idx="3">
                  <c:v>0.66</c:v>
                </c:pt>
                <c:pt idx="4">
                  <c:v>#N/A</c:v>
                </c:pt>
                <c:pt idx="5">
                  <c:v>0.15</c:v>
                </c:pt>
                <c:pt idx="6">
                  <c:v>#N/A</c:v>
                </c:pt>
                <c:pt idx="7">
                  <c:v>0.43</c:v>
                </c:pt>
                <c:pt idx="8">
                  <c:v>#N/A</c:v>
                </c:pt>
                <c:pt idx="9">
                  <c:v>0.73</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c:v>
                </c:pt>
                <c:pt idx="2">
                  <c:v>#N/A</c:v>
                </c:pt>
                <c:pt idx="3">
                  <c:v>0.95</c:v>
                </c:pt>
                <c:pt idx="4">
                  <c:v>#N/A</c:v>
                </c:pt>
                <c:pt idx="5">
                  <c:v>1.96</c:v>
                </c:pt>
                <c:pt idx="6">
                  <c:v>#N/A</c:v>
                </c:pt>
                <c:pt idx="7">
                  <c:v>0.81</c:v>
                </c:pt>
                <c:pt idx="8">
                  <c:v>#N/A</c:v>
                </c:pt>
                <c:pt idx="9">
                  <c:v>2.27</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4.3</c:v>
                </c:pt>
                <c:pt idx="2">
                  <c:v>#N/A</c:v>
                </c:pt>
                <c:pt idx="3">
                  <c:v>4.57</c:v>
                </c:pt>
                <c:pt idx="4">
                  <c:v>#N/A</c:v>
                </c:pt>
                <c:pt idx="5">
                  <c:v>4.96</c:v>
                </c:pt>
                <c:pt idx="6">
                  <c:v>#N/A</c:v>
                </c:pt>
                <c:pt idx="7">
                  <c:v>4.82</c:v>
                </c:pt>
                <c:pt idx="8">
                  <c:v>#N/A</c:v>
                </c:pt>
                <c:pt idx="9">
                  <c:v>5.39</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8.1300000000000008</c:v>
                </c:pt>
                <c:pt idx="2">
                  <c:v>#N/A</c:v>
                </c:pt>
                <c:pt idx="3">
                  <c:v>10.07</c:v>
                </c:pt>
                <c:pt idx="4">
                  <c:v>#N/A</c:v>
                </c:pt>
                <c:pt idx="5">
                  <c:v>11.08</c:v>
                </c:pt>
                <c:pt idx="6">
                  <c:v>#N/A</c:v>
                </c:pt>
                <c:pt idx="7">
                  <c:v>12.53</c:v>
                </c:pt>
                <c:pt idx="8">
                  <c:v>#N/A</c:v>
                </c:pt>
                <c:pt idx="9">
                  <c:v>10.71</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09332736"/>
        <c:axId val="109334528"/>
      </c:barChart>
      <c:catAx>
        <c:axId val="109332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334528"/>
        <c:crosses val="autoZero"/>
        <c:auto val="1"/>
        <c:lblAlgn val="ctr"/>
        <c:lblOffset val="100"/>
        <c:tickLblSkip val="1"/>
        <c:tickMarkSkip val="1"/>
        <c:noMultiLvlLbl val="0"/>
      </c:catAx>
      <c:valAx>
        <c:axId val="109334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3327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1096</c:v>
                </c:pt>
                <c:pt idx="5">
                  <c:v>1136</c:v>
                </c:pt>
                <c:pt idx="8">
                  <c:v>1147</c:v>
                </c:pt>
                <c:pt idx="11">
                  <c:v>1122</c:v>
                </c:pt>
                <c:pt idx="14">
                  <c:v>1134</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180</c:v>
                </c:pt>
                <c:pt idx="3">
                  <c:v>203</c:v>
                </c:pt>
                <c:pt idx="6">
                  <c:v>179</c:v>
                </c:pt>
                <c:pt idx="9">
                  <c:v>207</c:v>
                </c:pt>
                <c:pt idx="12">
                  <c:v>204</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74</c:v>
                </c:pt>
                <c:pt idx="3">
                  <c:v>81</c:v>
                </c:pt>
                <c:pt idx="6">
                  <c:v>85</c:v>
                </c:pt>
                <c:pt idx="9">
                  <c:v>85</c:v>
                </c:pt>
                <c:pt idx="12">
                  <c:v>76</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1296</c:v>
                </c:pt>
                <c:pt idx="3">
                  <c:v>1270</c:v>
                </c:pt>
                <c:pt idx="6">
                  <c:v>1179</c:v>
                </c:pt>
                <c:pt idx="9">
                  <c:v>1079</c:v>
                </c:pt>
                <c:pt idx="12">
                  <c:v>1152</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06494208"/>
        <c:axId val="1091587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455</c:v>
                </c:pt>
                <c:pt idx="2">
                  <c:v>#N/A</c:v>
                </c:pt>
                <c:pt idx="3">
                  <c:v>#N/A</c:v>
                </c:pt>
                <c:pt idx="4">
                  <c:v>419</c:v>
                </c:pt>
                <c:pt idx="5">
                  <c:v>#N/A</c:v>
                </c:pt>
                <c:pt idx="6">
                  <c:v>#N/A</c:v>
                </c:pt>
                <c:pt idx="7">
                  <c:v>297</c:v>
                </c:pt>
                <c:pt idx="8">
                  <c:v>#N/A</c:v>
                </c:pt>
                <c:pt idx="9">
                  <c:v>#N/A</c:v>
                </c:pt>
                <c:pt idx="10">
                  <c:v>250</c:v>
                </c:pt>
                <c:pt idx="11">
                  <c:v>#N/A</c:v>
                </c:pt>
                <c:pt idx="12">
                  <c:v>#N/A</c:v>
                </c:pt>
                <c:pt idx="13">
                  <c:v>299</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06494208"/>
        <c:axId val="109158784"/>
      </c:lineChart>
      <c:catAx>
        <c:axId val="106494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158784"/>
        <c:crosses val="autoZero"/>
        <c:auto val="1"/>
        <c:lblAlgn val="ctr"/>
        <c:lblOffset val="100"/>
        <c:tickLblSkip val="1"/>
        <c:tickMarkSkip val="1"/>
        <c:noMultiLvlLbl val="0"/>
      </c:catAx>
      <c:valAx>
        <c:axId val="109158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494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9832</c:v>
                </c:pt>
                <c:pt idx="5">
                  <c:v>9788</c:v>
                </c:pt>
                <c:pt idx="8">
                  <c:v>9638</c:v>
                </c:pt>
                <c:pt idx="11">
                  <c:v>9373</c:v>
                </c:pt>
                <c:pt idx="14">
                  <c:v>8988</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97</c:v>
                </c:pt>
                <c:pt idx="5">
                  <c:v>114</c:v>
                </c:pt>
                <c:pt idx="8">
                  <c:v>135</c:v>
                </c:pt>
                <c:pt idx="11">
                  <c:v>138</c:v>
                </c:pt>
                <c:pt idx="14">
                  <c:v>120</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1394</c:v>
                </c:pt>
                <c:pt idx="5">
                  <c:v>1311</c:v>
                </c:pt>
                <c:pt idx="8">
                  <c:v>1343</c:v>
                </c:pt>
                <c:pt idx="11">
                  <c:v>1943</c:v>
                </c:pt>
                <c:pt idx="14">
                  <c:v>2591</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3</c:v>
                </c:pt>
                <c:pt idx="3">
                  <c:v>0</c:v>
                </c:pt>
                <c:pt idx="6">
                  <c:v>0</c:v>
                </c:pt>
                <c:pt idx="9">
                  <c:v>325</c:v>
                </c:pt>
                <c:pt idx="12">
                  <c:v>40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2113</c:v>
                </c:pt>
                <c:pt idx="3">
                  <c:v>2171</c:v>
                </c:pt>
                <c:pt idx="6">
                  <c:v>1708</c:v>
                </c:pt>
                <c:pt idx="9">
                  <c:v>1665</c:v>
                </c:pt>
                <c:pt idx="12">
                  <c:v>1649</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3734</c:v>
                </c:pt>
                <c:pt idx="3">
                  <c:v>3552</c:v>
                </c:pt>
                <c:pt idx="6">
                  <c:v>3663</c:v>
                </c:pt>
                <c:pt idx="9">
                  <c:v>3506</c:v>
                </c:pt>
                <c:pt idx="12">
                  <c:v>3226</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675</c:v>
                </c:pt>
                <c:pt idx="3">
                  <c:v>660</c:v>
                </c:pt>
                <c:pt idx="6">
                  <c:v>604</c:v>
                </c:pt>
                <c:pt idx="9">
                  <c:v>562</c:v>
                </c:pt>
                <c:pt idx="12">
                  <c:v>506</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10109</c:v>
                </c:pt>
                <c:pt idx="3">
                  <c:v>9762</c:v>
                </c:pt>
                <c:pt idx="6">
                  <c:v>9451</c:v>
                </c:pt>
                <c:pt idx="9">
                  <c:v>9652</c:v>
                </c:pt>
                <c:pt idx="12">
                  <c:v>9400</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01495936"/>
        <c:axId val="1014978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5311</c:v>
                </c:pt>
                <c:pt idx="2">
                  <c:v>#N/A</c:v>
                </c:pt>
                <c:pt idx="3">
                  <c:v>#N/A</c:v>
                </c:pt>
                <c:pt idx="4">
                  <c:v>4931</c:v>
                </c:pt>
                <c:pt idx="5">
                  <c:v>#N/A</c:v>
                </c:pt>
                <c:pt idx="6">
                  <c:v>#N/A</c:v>
                </c:pt>
                <c:pt idx="7">
                  <c:v>4308</c:v>
                </c:pt>
                <c:pt idx="8">
                  <c:v>#N/A</c:v>
                </c:pt>
                <c:pt idx="9">
                  <c:v>#N/A</c:v>
                </c:pt>
                <c:pt idx="10">
                  <c:v>4256</c:v>
                </c:pt>
                <c:pt idx="11">
                  <c:v>#N/A</c:v>
                </c:pt>
                <c:pt idx="12">
                  <c:v>#N/A</c:v>
                </c:pt>
                <c:pt idx="13">
                  <c:v>3121</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01495936"/>
        <c:axId val="101497856"/>
      </c:lineChart>
      <c:catAx>
        <c:axId val="101495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1497856"/>
        <c:crosses val="autoZero"/>
        <c:auto val="1"/>
        <c:lblAlgn val="ctr"/>
        <c:lblOffset val="100"/>
        <c:tickLblSkip val="1"/>
        <c:tickMarkSkip val="1"/>
        <c:noMultiLvlLbl val="0"/>
      </c:catAx>
      <c:valAx>
        <c:axId val="101497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495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{AE634EBD-E269-48C3-8451-F275DCEC3487}</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EA74-4A9F-8836-0B537C51ABF1}"/>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{037B18FA-BE0F-4BC8-A46B-979491940F07}</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EA74-4A9F-8836-0B537C51ABF1}"/>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{9093E50A-D7C7-4764-AB65-2C4F60D6C758}</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EA74-4A9F-8836-0B537C51ABF1}"/>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{12D26538-B4ED-40F9-9115-81391D3D7EE8}</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EA74-4A9F-8836-0B537C51ABF1}"/>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{E104D97A-02EB-4565-9952-0B0AE293EC04}</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EA74-4A9F-8836-0B537C51ABF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EA74-4A9F-8836-0B537C51ABF1}"/>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{129537A1-252E-477D-87FF-3C86C33513B9}</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EA74-4A9F-8836-0B537C51ABF1}"/>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{45BB93A9-3053-4348-82B9-35AE1E47D46E}</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EA74-4A9F-8836-0B537C51ABF1}"/>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{CF8AE72D-42F0-4A55-8255-2E166384843D}</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EA74-4A9F-8836-0B537C51ABF1}"/>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{AB8AE59D-3633-4000-916F-677FDD95AA61}</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EA74-4A9F-8836-0B537C51ABF1}"/>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{3D61C213-24B7-40D6-A8E3-61CAAA44E215}</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EA74-4A9F-8836-0B537C51ABF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EA74-4A9F-8836-0B537C51ABF1}"/>
            </c:ext>
          </c:extLst>
        </c:ser>
        <c:dLbls>
          <c:showLegendKey val="0"/>
          <c:showVal val="0"/>
          <c:showCatName val="0"/>
          <c:showSerName val="0"/>
          <c:showPercent val="0"/>
          <c:showBubbleSize val="0"/>
        </c:dLbls>
        <c:axId val="72709248"/>
        <c:axId val="72711168"/>
      </c:scatterChart>
      <c:valAx>
        <c:axId val="7270924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711168"/>
        <c:crosses val="autoZero"/>
        <c:crossBetween val="midCat"/>
      </c:valAx>
      <c:valAx>
        <c:axId val="7271116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7092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{83BA663B-FE16-40EE-A81C-C58B34D0777B}</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CCFF-4F03-880D-615EE62AEE9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{87E54321-6FE8-44FE-BC7A-888A2B2989D5}</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CCFF-4F03-880D-615EE62AEE9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{DDB8D002-BCDF-4F7E-A102-B172655E4370}</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CCFF-4F03-880D-615EE62AEE9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{D9CA5153-2D47-4C6B-935D-F633BC4228F2}</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CCFF-4F03-880D-615EE62AEE9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{8F6D3149-FF73-479C-A2D1-80070FFBCFF4}</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CCFF-4F03-880D-615EE62AEE9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13.2</c:v>
                </c:pt>
                <c:pt idx="1">
                  <c:v>12.3</c:v>
                </c:pt>
                <c:pt idx="2">
                  <c:v>10.3</c:v>
                </c:pt>
                <c:pt idx="3">
                  <c:v>8.4</c:v>
                </c:pt>
                <c:pt idx="4">
                  <c:v>7.4</c:v>
                </c:pt>
              </c:numCache>
            </c:numRef>
          </c:xVal>
          <c:yVal>
            <c:numRef>
              <c:f>公会計指標分析・財政指標組合せ分析表!$K$73:$O$73</c:f>
              <c:numCache>
                <c:formatCode>#,##0.0;"▲ "#,##0.0</c:formatCode>
                <c:ptCount val="5"/>
                <c:pt idx="0">
                  <c:v>141.30000000000001</c:v>
                </c:pt>
                <c:pt idx="1">
                  <c:v>129.69999999999999</c:v>
                </c:pt>
                <c:pt idx="2">
                  <c:v>115.7</c:v>
                </c:pt>
                <c:pt idx="3">
                  <c:v>110.5</c:v>
                </c:pt>
                <c:pt idx="4">
                  <c:v>83.5</c:v>
                </c:pt>
              </c:numCache>
            </c:numRef>
          </c:yVal>
          <c:smooth val="0"/>
          <c:extLst>
            <c:ext xmlns:c16="http://schemas.microsoft.com/office/drawing/2014/chart" uri="{C3380CC4-5D6E-409C-BE32-E72D297353CC}">
              <c16:uniqueId val="{00000005-CCFF-4F03-880D-615EE62AEE90}"/>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{79F0D24E-88FF-4B00-8008-D9191877E7C3}</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CCFF-4F03-880D-615EE62AEE9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{A79EB3D5-DC20-424F-B20C-2ACEA2CBC65F}</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CCFF-4F03-880D-615EE62AEE9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{F8E43CFE-7976-4AE0-843C-4E122145B64A}</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CCFF-4F03-880D-615EE62AEE9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{A011318E-E338-43A6-9D21-F0057F493408}</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CCFF-4F03-880D-615EE62AEE9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{85D2899D-0EA9-47C6-B501-1A300E3B541C}</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CCFF-4F03-880D-615EE62AEE9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10.9</c:v>
                </c:pt>
                <c:pt idx="1">
                  <c:v>10.1</c:v>
                </c:pt>
                <c:pt idx="2">
                  <c:v>9.1</c:v>
                </c:pt>
                <c:pt idx="3">
                  <c:v>8.1</c:v>
                </c:pt>
                <c:pt idx="4">
                  <c:v>7.3</c:v>
                </c:pt>
              </c:numCache>
            </c:numRef>
          </c:xVal>
          <c:yVal>
            <c:numRef>
              <c:f>公会計指標分析・財政指標組合せ分析表!$K$77:$O$77</c:f>
              <c:numCache>
                <c:formatCode>#,##0.0;"▲ "#,##0.0</c:formatCode>
                <c:ptCount val="5"/>
                <c:pt idx="0">
                  <c:v>29.4</c:v>
                </c:pt>
                <c:pt idx="1">
                  <c:v>18.899999999999999</c:v>
                </c:pt>
                <c:pt idx="2">
                  <c:v>10.199999999999999</c:v>
                </c:pt>
                <c:pt idx="3">
                  <c:v>0.8</c:v>
                </c:pt>
                <c:pt idx="4">
                  <c:v>0</c:v>
                </c:pt>
              </c:numCache>
            </c:numRef>
          </c:yVal>
          <c:smooth val="0"/>
          <c:extLst>
            <c:ext xmlns:c16="http://schemas.microsoft.com/office/drawing/2014/chart" uri="{C3380CC4-5D6E-409C-BE32-E72D297353CC}">
              <c16:uniqueId val="{0000000B-CCFF-4F03-880D-615EE62AEE90}"/>
            </c:ext>
          </c:extLst>
        </c:ser>
        <c:dLbls>
          <c:showLegendKey val="0"/>
          <c:showVal val="0"/>
          <c:showCatName val="0"/>
          <c:showSerName val="0"/>
          <c:showPercent val="0"/>
          <c:showBubbleSize val="0"/>
        </c:dLbls>
        <c:axId val="72766208"/>
        <c:axId val="72768128"/>
      </c:scatterChart>
      <c:valAx>
        <c:axId val="72766208"/>
        <c:scaling>
          <c:orientation val="minMax"/>
          <c:max val="13.7"/>
          <c:min val="6.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768128"/>
        <c:crosses val="autoZero"/>
        <c:crossBetween val="midCat"/>
      </c:valAx>
      <c:valAx>
        <c:axId val="72768128"/>
        <c:scaling>
          <c:orientation val="minMax"/>
          <c:max val="17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766208"/>
        <c:crosses val="autoZero"/>
        <c:crossBetween val="midCat"/>
        <c:majorUnit val="2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和歌山県紀美野町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9,367
9,345
128.34
7,607,214
7,059,579
520,613
4,850,750
9,399,981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83.5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財政力指数は、</a:t>
          </a:r>
          <a:r>
            <a:rPr kumimoji="1" lang="en-US" altLang="ja-JP" sz="1300">
              <a:latin typeface="ＭＳ Ｐゴシック"/>
            </a:rPr>
            <a:t>0.21</a:t>
          </a:r>
          <a:r>
            <a:rPr kumimoji="1" lang="ja-JP" altLang="en-US" sz="1300">
              <a:latin typeface="ＭＳ Ｐゴシック"/>
            </a:rPr>
            <a:t>となっており、類似団体内でも低位となっている。これは、</a:t>
          </a:r>
          <a:r>
            <a:rPr kumimoji="1" lang="ja-JP" altLang="en-US" sz="1300">
              <a:solidFill>
                <a:sysClr val="windowText" lastClr="000000"/>
              </a:solidFill>
              <a:latin typeface="ＭＳ Ｐゴシック"/>
            </a:rPr>
            <a:t>町内に代表的な産業がなく、農業や小規模事業主がほとんどであり、産業構造がサービス主体へと移行できていないことに大きく起因すると考えている。小売業の売上も減少の一途となっており、町内での税収も落ち込んでいる状況である。</a:t>
          </a:r>
        </a:p>
        <a:p>
          <a:r>
            <a:rPr kumimoji="1" lang="ja-JP" altLang="en-US" sz="1300">
              <a:solidFill>
                <a:sysClr val="windowText" lastClr="000000"/>
              </a:solidFill>
              <a:latin typeface="ＭＳ Ｐゴシック"/>
            </a:rPr>
            <a:t>　また、人口減少とともに</a:t>
          </a:r>
          <a:r>
            <a:rPr kumimoji="1" lang="en-US" altLang="ja-JP" sz="1300">
              <a:solidFill>
                <a:sysClr val="windowText" lastClr="000000"/>
              </a:solidFill>
              <a:latin typeface="ＭＳ Ｐゴシック"/>
            </a:rPr>
            <a:t>43.6</a:t>
          </a:r>
          <a:r>
            <a:rPr kumimoji="1" lang="ja-JP" altLang="en-US" sz="1300">
              <a:solidFill>
                <a:sysClr val="windowText" lastClr="000000"/>
              </a:solidFill>
              <a:latin typeface="ＭＳ Ｐゴシック"/>
            </a:rPr>
            <a:t>％と高い高齢化率（</a:t>
          </a:r>
          <a:r>
            <a:rPr kumimoji="1" lang="en-US" altLang="ja-JP" sz="1300">
              <a:solidFill>
                <a:sysClr val="windowText" lastClr="000000"/>
              </a:solidFill>
              <a:latin typeface="ＭＳ Ｐゴシック"/>
            </a:rPr>
            <a:t>H29.1.1</a:t>
          </a:r>
          <a:r>
            <a:rPr kumimoji="1" lang="ja-JP" altLang="en-US" sz="1300">
              <a:solidFill>
                <a:sysClr val="windowText" lastClr="000000"/>
              </a:solidFill>
              <a:latin typeface="ＭＳ Ｐゴシック"/>
            </a:rPr>
            <a:t>現在）が示す人口構造も自主財源の減少に拍車をかける状況となっている。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77410</xdr:rowOff>
    </xdr:from>
    <xdr:to>
      <xdr:col>7</xdr:col>
      <xdr:colOff>152400</xdr:colOff>
      <xdr:row>44</xdr:row>
      <xdr:rowOff>107648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4961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163787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7</xdr:col>
      <xdr:colOff>63500</xdr:colOff>
      <xdr:row>36</xdr:row>
      <xdr:rowOff>77410</xdr:rowOff>
    </xdr:from>
    <xdr:to>
      <xdr:col>7</xdr:col>
      <xdr:colOff>241300</xdr:colOff>
      <xdr:row>36</xdr:row>
      <xdr:rowOff>77410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50195</xdr:rowOff>
    </xdr:from>
    <xdr:to>
      <xdr:col>7</xdr:col>
      <xdr:colOff>152400</xdr:colOff>
      <xdr:row>44</xdr:row>
      <xdr:rowOff>61685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9399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15015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169938</xdr:rowOff>
    </xdr:from>
    <xdr:to>
      <xdr:col>7</xdr:col>
      <xdr:colOff>203200</xdr:colOff>
      <xdr:row>43</xdr:row>
      <xdr:rowOff>100088</xdr:rowOff>
    </xdr:to>
    <xdr:sp macro="" textlink="">
      <xdr:nvSpPr>
        <xdr:cNvPr id="71" name="フローチャート : 判断 70">
          <a:extLst>
            <a:ext uri="{FF2B5EF4-FFF2-40B4-BE49-F238E27FC236}">
              <a16:creationId xmlns:a16="http://schemas.microsoft.com/office/drawing/2014/main" id="{00000000-0008-0000-0300-000047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50195</xdr:rowOff>
    </xdr:from>
    <xdr:to>
      <xdr:col>6</xdr:col>
      <xdr:colOff>0</xdr:colOff>
      <xdr:row>44</xdr:row>
      <xdr:rowOff>50195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93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9978</xdr:rowOff>
    </xdr:from>
    <xdr:to>
      <xdr:col>6</xdr:col>
      <xdr:colOff>50800</xdr:colOff>
      <xdr:row>43</xdr:row>
      <xdr:rowOff>111578</xdr:rowOff>
    </xdr:to>
    <xdr:sp macro="" textlink="">
      <xdr:nvSpPr>
        <xdr:cNvPr id="73" name="フローチャート : 判断 72">
          <a:extLst>
            <a:ext uri="{FF2B5EF4-FFF2-40B4-BE49-F238E27FC236}">
              <a16:creationId xmlns:a16="http://schemas.microsoft.com/office/drawing/2014/main" id="{00000000-0008-0000-0300-000049000000}"/>
            </a:ext>
          </a:extLst>
        </xdr:cNvPr>
        <xdr:cNvSpPr/>
      </xdr:nvSpPr>
      <xdr:spPr>
        <a:xfrm>
          <a:off x="4064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121755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5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38705</xdr:rowOff>
    </xdr:from>
    <xdr:to>
      <xdr:col>4</xdr:col>
      <xdr:colOff>482600</xdr:colOff>
      <xdr:row>44</xdr:row>
      <xdr:rowOff>50195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825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a:extLst>
            <a:ext uri="{FF2B5EF4-FFF2-40B4-BE49-F238E27FC236}">
              <a16:creationId xmlns:a16="http://schemas.microsoft.com/office/drawing/2014/main" id="{00000000-0008-0000-0300-00004C000000}"/>
            </a:ext>
          </a:extLst>
        </xdr:cNvPr>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18342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38705</xdr:rowOff>
    </xdr:from>
    <xdr:to>
      <xdr:col>3</xdr:col>
      <xdr:colOff>279400</xdr:colOff>
      <xdr:row>44</xdr:row>
      <xdr:rowOff>38705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78015</xdr:rowOff>
    </xdr:from>
    <xdr:to>
      <xdr:col>3</xdr:col>
      <xdr:colOff>330200</xdr:colOff>
      <xdr:row>43</xdr:row>
      <xdr:rowOff>8165</xdr:rowOff>
    </xdr:to>
    <xdr:sp macro="" textlink="">
      <xdr:nvSpPr>
        <xdr:cNvPr id="79" name="フローチャート : 判断 78">
          <a:extLst>
            <a:ext uri="{FF2B5EF4-FFF2-40B4-BE49-F238E27FC236}">
              <a16:creationId xmlns:a16="http://schemas.microsoft.com/office/drawing/2014/main" id="{00000000-0008-0000-0300-00004F000000}"/>
            </a:ext>
          </a:extLst>
        </xdr:cNvPr>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18342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66524</xdr:rowOff>
    </xdr:from>
    <xdr:to>
      <xdr:col>2</xdr:col>
      <xdr:colOff>127000</xdr:colOff>
      <xdr:row>42</xdr:row>
      <xdr:rowOff>168124</xdr:rowOff>
    </xdr:to>
    <xdr:sp macro="" textlink="">
      <xdr:nvSpPr>
        <xdr:cNvPr id="81" name="フローチャート : 判断 80">
          <a:extLst>
            <a:ext uri="{FF2B5EF4-FFF2-40B4-BE49-F238E27FC236}">
              <a16:creationId xmlns:a16="http://schemas.microsoft.com/office/drawing/2014/main" id="{00000000-0008-0000-0300-000051000000}"/>
            </a:ext>
          </a:extLst>
        </xdr:cNvPr>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6851</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10885</xdr:rowOff>
    </xdr:from>
    <xdr:to>
      <xdr:col>7</xdr:col>
      <xdr:colOff>203200</xdr:colOff>
      <xdr:row>44</xdr:row>
      <xdr:rowOff>112485</xdr:rowOff>
    </xdr:to>
    <xdr:sp macro="" textlink="">
      <xdr:nvSpPr>
        <xdr:cNvPr id="88" name="円/楕円 87">
          <a:extLst>
            <a:ext uri="{FF2B5EF4-FFF2-40B4-BE49-F238E27FC236}">
              <a16:creationId xmlns:a16="http://schemas.microsoft.com/office/drawing/2014/main" id="{00000000-0008-0000-0300-000058000000}"/>
            </a:ext>
          </a:extLst>
        </xdr:cNvPr>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78212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170845</xdr:rowOff>
    </xdr:from>
    <xdr:to>
      <xdr:col>6</xdr:col>
      <xdr:colOff>50800</xdr:colOff>
      <xdr:row>44</xdr:row>
      <xdr:rowOff>100995</xdr:rowOff>
    </xdr:to>
    <xdr:sp macro="" textlink="">
      <xdr:nvSpPr>
        <xdr:cNvPr id="90" name="円/楕円 89">
          <a:extLst>
            <a:ext uri="{FF2B5EF4-FFF2-40B4-BE49-F238E27FC236}">
              <a16:creationId xmlns:a16="http://schemas.microsoft.com/office/drawing/2014/main" id="{00000000-0008-0000-0300-00005A000000}"/>
            </a:ext>
          </a:extLst>
        </xdr:cNvPr>
        <xdr:cNvSpPr/>
      </xdr:nvSpPr>
      <xdr:spPr>
        <a:xfrm>
          <a:off x="4064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85772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2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170845</xdr:rowOff>
    </xdr:from>
    <xdr:to>
      <xdr:col>4</xdr:col>
      <xdr:colOff>533400</xdr:colOff>
      <xdr:row>44</xdr:row>
      <xdr:rowOff>100995</xdr:rowOff>
    </xdr:to>
    <xdr:sp macro="" textlink="">
      <xdr:nvSpPr>
        <xdr:cNvPr id="92" name="円/楕円 91">
          <a:extLst>
            <a:ext uri="{FF2B5EF4-FFF2-40B4-BE49-F238E27FC236}">
              <a16:creationId xmlns:a16="http://schemas.microsoft.com/office/drawing/2014/main" id="{00000000-0008-0000-0300-00005C000000}"/>
            </a:ext>
          </a:extLst>
        </xdr:cNvPr>
        <xdr:cNvSpPr/>
      </xdr:nvSpPr>
      <xdr:spPr>
        <a:xfrm>
          <a:off x="3175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85772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159355</xdr:rowOff>
    </xdr:from>
    <xdr:to>
      <xdr:col>3</xdr:col>
      <xdr:colOff>330200</xdr:colOff>
      <xdr:row>44</xdr:row>
      <xdr:rowOff>89505</xdr:rowOff>
    </xdr:to>
    <xdr:sp macro="" textlink="">
      <xdr:nvSpPr>
        <xdr:cNvPr id="94" name="円/楕円 93">
          <a:extLst>
            <a:ext uri="{FF2B5EF4-FFF2-40B4-BE49-F238E27FC236}">
              <a16:creationId xmlns:a16="http://schemas.microsoft.com/office/drawing/2014/main" id="{00000000-0008-0000-0300-00005E000000}"/>
            </a:ext>
          </a:extLst>
        </xdr:cNvPr>
        <xdr:cNvSpPr/>
      </xdr:nvSpPr>
      <xdr:spPr>
        <a:xfrm>
          <a:off x="2286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74282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159355</xdr:rowOff>
    </xdr:from>
    <xdr:to>
      <xdr:col>2</xdr:col>
      <xdr:colOff>127000</xdr:colOff>
      <xdr:row>44</xdr:row>
      <xdr:rowOff>89505</xdr:rowOff>
    </xdr:to>
    <xdr:sp macro="" textlink="">
      <xdr:nvSpPr>
        <xdr:cNvPr id="96" name="円/楕円 95">
          <a:extLst>
            <a:ext uri="{FF2B5EF4-FFF2-40B4-BE49-F238E27FC236}">
              <a16:creationId xmlns:a16="http://schemas.microsoft.com/office/drawing/2014/main" id="{00000000-0008-0000-0300-000060000000}"/>
            </a:ext>
          </a:extLst>
        </xdr:cNvPr>
        <xdr:cNvSpPr/>
      </xdr:nvSpPr>
      <xdr:spPr>
        <a:xfrm>
          <a:off x="1397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74282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前年度と比較して</a:t>
          </a:r>
          <a:r>
            <a:rPr kumimoji="1" lang="en-US" altLang="ja-JP" sz="1300">
              <a:solidFill>
                <a:sysClr val="windowText" lastClr="000000"/>
              </a:solidFill>
              <a:latin typeface="ＭＳ Ｐゴシック"/>
            </a:rPr>
            <a:t>3.6</a:t>
          </a:r>
          <a:r>
            <a:rPr kumimoji="1" lang="ja-JP" altLang="en-US" sz="1300">
              <a:solidFill>
                <a:sysClr val="windowText" lastClr="000000"/>
              </a:solidFill>
              <a:latin typeface="ＭＳ Ｐゴシック"/>
            </a:rPr>
            <a:t>ポイント悪化し</a:t>
          </a:r>
          <a:r>
            <a:rPr kumimoji="1" lang="ja-JP" altLang="en-US" sz="1300">
              <a:latin typeface="ＭＳ Ｐゴシック"/>
            </a:rPr>
            <a:t>、類似団体平均値よりも</a:t>
          </a:r>
          <a:r>
            <a:rPr kumimoji="1" lang="en-US" altLang="ja-JP" sz="1300">
              <a:latin typeface="ＭＳ Ｐゴシック"/>
            </a:rPr>
            <a:t>5.3</a:t>
          </a:r>
          <a:r>
            <a:rPr kumimoji="1" lang="ja-JP" altLang="en-US" sz="1300">
              <a:latin typeface="ＭＳ Ｐゴシック"/>
            </a:rPr>
            <a:t>ポイント高く、依然弾力性に乏しい比率となっている。</a:t>
          </a:r>
        </a:p>
        <a:p>
          <a:r>
            <a:rPr kumimoji="1" lang="ja-JP" altLang="en-US" sz="1300">
              <a:latin typeface="ＭＳ Ｐゴシック"/>
            </a:rPr>
            <a:t>　悪化した要因としては、歳出面において、整備を行っていた紀の海広域施設組合が稼働となったことにより、経常経費の割合が増加したことによるものが大きいと考える。</a:t>
          </a:r>
        </a:p>
        <a:p>
          <a:r>
            <a:rPr kumimoji="1" lang="ja-JP" altLang="en-US" sz="1300">
              <a:latin typeface="ＭＳ Ｐゴシック"/>
            </a:rPr>
            <a:t>　引き続き経常経費の抑制に努めたい。</a:t>
          </a:r>
        </a:p>
      </xdr:txBody>
    </xdr:sp>
    <xdr:clientData/>
  </xdr:twoCellAnchor>
  <xdr:oneCellAnchor>
    <xdr:from>
      <xdr:col>1</xdr:col>
      <xdr:colOff>38100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78486</xdr:rowOff>
    </xdr:from>
    <xdr:to>
      <xdr:col>7</xdr:col>
      <xdr:colOff>152400</xdr:colOff>
      <xdr:row>66</xdr:row>
      <xdr:rowOff>53594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365486"/>
          <a:ext cx="0" cy="100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25671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53594</xdr:rowOff>
    </xdr:from>
    <xdr:to>
      <xdr:col>7</xdr:col>
      <xdr:colOff>241300</xdr:colOff>
      <xdr:row>66</xdr:row>
      <xdr:rowOff>53594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164863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7</xdr:col>
      <xdr:colOff>63500</xdr:colOff>
      <xdr:row>60</xdr:row>
      <xdr:rowOff>78486</xdr:rowOff>
    </xdr:from>
    <xdr:to>
      <xdr:col>7</xdr:col>
      <xdr:colOff>241300</xdr:colOff>
      <xdr:row>60</xdr:row>
      <xdr:rowOff>78486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119126</xdr:rowOff>
    </xdr:from>
    <xdr:to>
      <xdr:col>7</xdr:col>
      <xdr:colOff>152400</xdr:colOff>
      <xdr:row>64</xdr:row>
      <xdr:rowOff>121412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920476"/>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2811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32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157734</xdr:rowOff>
    </xdr:from>
    <xdr:to>
      <xdr:col>7</xdr:col>
      <xdr:colOff>203200</xdr:colOff>
      <xdr:row>63</xdr:row>
      <xdr:rowOff>87884</xdr:rowOff>
    </xdr:to>
    <xdr:sp macro="" textlink="">
      <xdr:nvSpPr>
        <xdr:cNvPr id="132" name="フローチャート : 判断 131">
          <a:extLst>
            <a:ext uri="{FF2B5EF4-FFF2-40B4-BE49-F238E27FC236}">
              <a16:creationId xmlns:a16="http://schemas.microsoft.com/office/drawing/2014/main" id="{00000000-0008-0000-0300-000084000000}"/>
            </a:ext>
          </a:extLst>
        </xdr:cNvPr>
        <xdr:cNvSpPr/>
      </xdr:nvSpPr>
      <xdr:spPr>
        <a:xfrm>
          <a:off x="49022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119126</xdr:rowOff>
    </xdr:from>
    <xdr:to>
      <xdr:col>6</xdr:col>
      <xdr:colOff>0</xdr:colOff>
      <xdr:row>64</xdr:row>
      <xdr:rowOff>82804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92047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32258</xdr:rowOff>
    </xdr:from>
    <xdr:to>
      <xdr:col>6</xdr:col>
      <xdr:colOff>50800</xdr:colOff>
      <xdr:row>62</xdr:row>
      <xdr:rowOff>133858</xdr:rowOff>
    </xdr:to>
    <xdr:sp macro="" textlink="">
      <xdr:nvSpPr>
        <xdr:cNvPr id="134" name="フローチャート : 判断 133">
          <a:extLst>
            <a:ext uri="{FF2B5EF4-FFF2-40B4-BE49-F238E27FC236}">
              <a16:creationId xmlns:a16="http://schemas.microsoft.com/office/drawing/2014/main" id="{00000000-0008-0000-0300-000086000000}"/>
            </a:ext>
          </a:extLst>
        </xdr:cNvPr>
        <xdr:cNvSpPr/>
      </xdr:nvSpPr>
      <xdr:spPr>
        <a:xfrm>
          <a:off x="4064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144035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82804</xdr:rowOff>
    </xdr:from>
    <xdr:to>
      <xdr:col>4</xdr:col>
      <xdr:colOff>482600</xdr:colOff>
      <xdr:row>64</xdr:row>
      <xdr:rowOff>97282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05560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7" name="フローチャート : 判断 136">
          <a:extLst>
            <a:ext uri="{FF2B5EF4-FFF2-40B4-BE49-F238E27FC236}">
              <a16:creationId xmlns:a16="http://schemas.microsoft.com/office/drawing/2014/main" id="{00000000-0008-0000-0300-000089000000}"/>
            </a:ext>
          </a:extLst>
        </xdr:cNvPr>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146321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97282</xdr:rowOff>
    </xdr:from>
    <xdr:to>
      <xdr:col>3</xdr:col>
      <xdr:colOff>279400</xdr:colOff>
      <xdr:row>65</xdr:row>
      <xdr:rowOff>41656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07008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157734</xdr:rowOff>
    </xdr:from>
    <xdr:to>
      <xdr:col>3</xdr:col>
      <xdr:colOff>330200</xdr:colOff>
      <xdr:row>63</xdr:row>
      <xdr:rowOff>87884</xdr:rowOff>
    </xdr:to>
    <xdr:sp macro="" textlink="">
      <xdr:nvSpPr>
        <xdr:cNvPr id="140" name="フローチャート : 判断 139">
          <a:extLst>
            <a:ext uri="{FF2B5EF4-FFF2-40B4-BE49-F238E27FC236}">
              <a16:creationId xmlns:a16="http://schemas.microsoft.com/office/drawing/2014/main" id="{00000000-0008-0000-0300-00008C000000}"/>
            </a:ext>
          </a:extLst>
        </xdr:cNvPr>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98061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42" name="フローチャート : 判断 141">
          <a:extLst>
            <a:ext uri="{FF2B5EF4-FFF2-40B4-BE49-F238E27FC236}">
              <a16:creationId xmlns:a16="http://schemas.microsoft.com/office/drawing/2014/main" id="{00000000-0008-0000-0300-00008E000000}"/>
            </a:ext>
          </a:extLst>
        </xdr:cNvPr>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151147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70612</xdr:rowOff>
    </xdr:from>
    <xdr:to>
      <xdr:col>7</xdr:col>
      <xdr:colOff>203200</xdr:colOff>
      <xdr:row>65</xdr:row>
      <xdr:rowOff>762</xdr:rowOff>
    </xdr:to>
    <xdr:sp macro="" textlink="">
      <xdr:nvSpPr>
        <xdr:cNvPr id="149" name="円/楕円 148">
          <a:extLst>
            <a:ext uri="{FF2B5EF4-FFF2-40B4-BE49-F238E27FC236}">
              <a16:creationId xmlns:a16="http://schemas.microsoft.com/office/drawing/2014/main" id="{00000000-0008-0000-0300-000095000000}"/>
            </a:ext>
          </a:extLst>
        </xdr:cNvPr>
        <xdr:cNvSpPr/>
      </xdr:nvSpPr>
      <xdr:spPr>
        <a:xfrm>
          <a:off x="49022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42689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01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68326</xdr:rowOff>
    </xdr:from>
    <xdr:to>
      <xdr:col>6</xdr:col>
      <xdr:colOff>50800</xdr:colOff>
      <xdr:row>63</xdr:row>
      <xdr:rowOff>169926</xdr:rowOff>
    </xdr:to>
    <xdr:sp macro="" textlink="">
      <xdr:nvSpPr>
        <xdr:cNvPr id="151" name="円/楕円 150">
          <a:extLst>
            <a:ext uri="{FF2B5EF4-FFF2-40B4-BE49-F238E27FC236}">
              <a16:creationId xmlns:a16="http://schemas.microsoft.com/office/drawing/2014/main" id="{00000000-0008-0000-0300-000097000000}"/>
            </a:ext>
          </a:extLst>
        </xdr:cNvPr>
        <xdr:cNvSpPr/>
      </xdr:nvSpPr>
      <xdr:spPr>
        <a:xfrm>
          <a:off x="4064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154703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95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32004</xdr:rowOff>
    </xdr:from>
    <xdr:to>
      <xdr:col>4</xdr:col>
      <xdr:colOff>533400</xdr:colOff>
      <xdr:row>64</xdr:row>
      <xdr:rowOff>133604</xdr:rowOff>
    </xdr:to>
    <xdr:sp macro="" textlink="">
      <xdr:nvSpPr>
        <xdr:cNvPr id="153" name="円/楕円 152">
          <a:extLst>
            <a:ext uri="{FF2B5EF4-FFF2-40B4-BE49-F238E27FC236}">
              <a16:creationId xmlns:a16="http://schemas.microsoft.com/office/drawing/2014/main" id="{00000000-0008-0000-0300-000099000000}"/>
            </a:ext>
          </a:extLst>
        </xdr:cNvPr>
        <xdr:cNvSpPr/>
      </xdr:nvSpPr>
      <xdr:spPr>
        <a:xfrm>
          <a:off x="3175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118381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46482</xdr:rowOff>
    </xdr:from>
    <xdr:to>
      <xdr:col>3</xdr:col>
      <xdr:colOff>330200</xdr:colOff>
      <xdr:row>64</xdr:row>
      <xdr:rowOff>148082</xdr:rowOff>
    </xdr:to>
    <xdr:sp macro="" textlink="">
      <xdr:nvSpPr>
        <xdr:cNvPr id="155" name="円/楕円 154">
          <a:extLst>
            <a:ext uri="{FF2B5EF4-FFF2-40B4-BE49-F238E27FC236}">
              <a16:creationId xmlns:a16="http://schemas.microsoft.com/office/drawing/2014/main" id="{00000000-0008-0000-0300-00009B000000}"/>
            </a:ext>
          </a:extLst>
        </xdr:cNvPr>
        <xdr:cNvSpPr/>
      </xdr:nvSpPr>
      <xdr:spPr>
        <a:xfrm>
          <a:off x="2286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132859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162306</xdr:rowOff>
    </xdr:from>
    <xdr:to>
      <xdr:col>2</xdr:col>
      <xdr:colOff>127000</xdr:colOff>
      <xdr:row>65</xdr:row>
      <xdr:rowOff>92456</xdr:rowOff>
    </xdr:to>
    <xdr:sp macro="" textlink="">
      <xdr:nvSpPr>
        <xdr:cNvPr id="157" name="円/楕円 156">
          <a:extLst>
            <a:ext uri="{FF2B5EF4-FFF2-40B4-BE49-F238E27FC236}">
              <a16:creationId xmlns:a16="http://schemas.microsoft.com/office/drawing/2014/main" id="{00000000-0008-0000-0300-00009D000000}"/>
            </a:ext>
          </a:extLst>
        </xdr:cNvPr>
        <xdr:cNvSpPr/>
      </xdr:nvSpPr>
      <xdr:spPr>
        <a:xfrm>
          <a:off x="1397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77233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[229,898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合併後の町域が広大であるため、依然類似団体と比較しても多額となっている状況である。定員適正化計画により職員の削減に努めているが、どうしても人的労力に頼る部分が大きく、財源を硬直させる要因の一つともなっている。</a:t>
          </a:r>
          <a:endParaRPr lang="ja-JP" altLang="ja-JP" sz="1400">
            <a:effectLst/>
          </a:endParaRPr>
        </a:p>
        <a:p>
          <a:r>
            <a:rPr kumimoji="1" lang="ja-JP" altLang="ja-JP" sz="1100">
              <a:solidFill>
                <a:schemeClr val="dk1"/>
              </a:solidFill>
              <a:effectLst/>
              <a:latin typeface="+mn-lt"/>
              <a:ea typeface="+mn-ea"/>
              <a:cs typeface="+mn-cs"/>
            </a:rPr>
            <a:t>　今後は機構改革など所属のあり方や支所・出張所の配置などを見直すことにより、人員の削減に努めたい。</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7407</xdr:rowOff>
    </xdr:from>
    <xdr:to>
      <xdr:col>7</xdr:col>
      <xdr:colOff>152400</xdr:colOff>
      <xdr:row>89</xdr:row>
      <xdr:rowOff>69966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4066307"/>
          <a:ext cx="0" cy="1262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42043</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30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760,058</a:t>
          </a:r>
          <a:endParaRPr kumimoji="1" lang="ja-JP" altLang="en-US" sz="1000" b="1">
            <a:latin typeface="ＭＳ Ｐゴシック"/>
          </a:endParaRPr>
        </a:p>
      </xdr:txBody>
    </xdr:sp>
    <xdr:clientData/>
  </xdr:oneCellAnchor>
  <xdr:twoCellAnchor>
    <xdr:from>
      <xdr:col>7</xdr:col>
      <xdr:colOff>63500</xdr:colOff>
      <xdr:row>89</xdr:row>
      <xdr:rowOff>69966</xdr:rowOff>
    </xdr:from>
    <xdr:to>
      <xdr:col>7</xdr:col>
      <xdr:colOff>241300</xdr:colOff>
      <xdr:row>89</xdr:row>
      <xdr:rowOff>69966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32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93784</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809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132,105</a:t>
          </a:r>
          <a:endParaRPr kumimoji="1" lang="ja-JP" altLang="en-US" sz="1000" b="1">
            <a:latin typeface="ＭＳ Ｐゴシック"/>
          </a:endParaRPr>
        </a:p>
      </xdr:txBody>
    </xdr:sp>
    <xdr:clientData/>
  </xdr:oneCellAnchor>
  <xdr:twoCellAnchor>
    <xdr:from>
      <xdr:col>7</xdr:col>
      <xdr:colOff>63500</xdr:colOff>
      <xdr:row>82</xdr:row>
      <xdr:rowOff>7407</xdr:rowOff>
    </xdr:from>
    <xdr:to>
      <xdr:col>7</xdr:col>
      <xdr:colOff>241300</xdr:colOff>
      <xdr:row>82</xdr:row>
      <xdr:rowOff>7407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406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32603</xdr:rowOff>
    </xdr:from>
    <xdr:to>
      <xdr:col>7</xdr:col>
      <xdr:colOff>152400</xdr:colOff>
      <xdr:row>83</xdr:row>
      <xdr:rowOff>49420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114800" y="14262953"/>
          <a:ext cx="838200" cy="1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163000</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4050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226,526</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146473</xdr:rowOff>
    </xdr:from>
    <xdr:to>
      <xdr:col>7</xdr:col>
      <xdr:colOff>203200</xdr:colOff>
      <xdr:row>83</xdr:row>
      <xdr:rowOff>76623</xdr:rowOff>
    </xdr:to>
    <xdr:sp macro="" textlink="">
      <xdr:nvSpPr>
        <xdr:cNvPr id="194" name="フローチャート : 判断 193">
          <a:extLst>
            <a:ext uri="{FF2B5EF4-FFF2-40B4-BE49-F238E27FC236}">
              <a16:creationId xmlns:a16="http://schemas.microsoft.com/office/drawing/2014/main" id="{00000000-0008-0000-0300-0000C2000000}"/>
            </a:ext>
          </a:extLst>
        </xdr:cNvPr>
        <xdr:cNvSpPr/>
      </xdr:nvSpPr>
      <xdr:spPr>
        <a:xfrm>
          <a:off x="4902200" y="1420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27262</xdr:rowOff>
    </xdr:from>
    <xdr:to>
      <xdr:col>6</xdr:col>
      <xdr:colOff>0</xdr:colOff>
      <xdr:row>83</xdr:row>
      <xdr:rowOff>49420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4257612"/>
          <a:ext cx="889000" cy="2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128688</xdr:rowOff>
    </xdr:from>
    <xdr:to>
      <xdr:col>6</xdr:col>
      <xdr:colOff>50800</xdr:colOff>
      <xdr:row>83</xdr:row>
      <xdr:rowOff>58838</xdr:rowOff>
    </xdr:to>
    <xdr:sp macro="" textlink="">
      <xdr:nvSpPr>
        <xdr:cNvPr id="196" name="フローチャート : 判断 195">
          <a:extLst>
            <a:ext uri="{FF2B5EF4-FFF2-40B4-BE49-F238E27FC236}">
              <a16:creationId xmlns:a16="http://schemas.microsoft.com/office/drawing/2014/main" id="{00000000-0008-0000-0300-0000C4000000}"/>
            </a:ext>
          </a:extLst>
        </xdr:cNvPr>
        <xdr:cNvSpPr/>
      </xdr:nvSpPr>
      <xdr:spPr>
        <a:xfrm>
          <a:off x="40640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69015</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3956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25440</xdr:rowOff>
    </xdr:from>
    <xdr:to>
      <xdr:col>4</xdr:col>
      <xdr:colOff>482600</xdr:colOff>
      <xdr:row>83</xdr:row>
      <xdr:rowOff>27262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4255790"/>
          <a:ext cx="889000" cy="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18994</xdr:rowOff>
    </xdr:from>
    <xdr:to>
      <xdr:col>4</xdr:col>
      <xdr:colOff>533400</xdr:colOff>
      <xdr:row>82</xdr:row>
      <xdr:rowOff>120594</xdr:rowOff>
    </xdr:to>
    <xdr:sp macro="" textlink="">
      <xdr:nvSpPr>
        <xdr:cNvPr id="199" name="フローチャート : 判断 198">
          <a:extLst>
            <a:ext uri="{FF2B5EF4-FFF2-40B4-BE49-F238E27FC236}">
              <a16:creationId xmlns:a16="http://schemas.microsoft.com/office/drawing/2014/main" id="{00000000-0008-0000-0300-0000C7000000}"/>
            </a:ext>
          </a:extLst>
        </xdr:cNvPr>
        <xdr:cNvSpPr/>
      </xdr:nvSpPr>
      <xdr:spPr>
        <a:xfrm>
          <a:off x="3175000" y="140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130771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3846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25440</xdr:rowOff>
    </xdr:from>
    <xdr:to>
      <xdr:col>3</xdr:col>
      <xdr:colOff>279400</xdr:colOff>
      <xdr:row>83</xdr:row>
      <xdr:rowOff>37483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1447800" y="14255790"/>
          <a:ext cx="889000" cy="1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4029</xdr:rowOff>
    </xdr:from>
    <xdr:to>
      <xdr:col>3</xdr:col>
      <xdr:colOff>330200</xdr:colOff>
      <xdr:row>82</xdr:row>
      <xdr:rowOff>105629</xdr:rowOff>
    </xdr:to>
    <xdr:sp macro="" textlink="">
      <xdr:nvSpPr>
        <xdr:cNvPr id="202" name="フローチャート : 判断 201">
          <a:extLst>
            <a:ext uri="{FF2B5EF4-FFF2-40B4-BE49-F238E27FC236}">
              <a16:creationId xmlns:a16="http://schemas.microsoft.com/office/drawing/2014/main" id="{00000000-0008-0000-0300-0000CA000000}"/>
            </a:ext>
          </a:extLst>
        </xdr:cNvPr>
        <xdr:cNvSpPr/>
      </xdr:nvSpPr>
      <xdr:spPr>
        <a:xfrm>
          <a:off x="2286000" y="140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115806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3831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1532</xdr:rowOff>
    </xdr:from>
    <xdr:to>
      <xdr:col>2</xdr:col>
      <xdr:colOff>127000</xdr:colOff>
      <xdr:row>82</xdr:row>
      <xdr:rowOff>103132</xdr:rowOff>
    </xdr:to>
    <xdr:sp macro="" textlink="">
      <xdr:nvSpPr>
        <xdr:cNvPr id="204" name="フローチャート : 判断 203">
          <a:extLst>
            <a:ext uri="{FF2B5EF4-FFF2-40B4-BE49-F238E27FC236}">
              <a16:creationId xmlns:a16="http://schemas.microsoft.com/office/drawing/2014/main" id="{00000000-0008-0000-0300-0000CC000000}"/>
            </a:ext>
          </a:extLst>
        </xdr:cNvPr>
        <xdr:cNvSpPr/>
      </xdr:nvSpPr>
      <xdr:spPr>
        <a:xfrm>
          <a:off x="1397000" y="1406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113309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82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153253</xdr:rowOff>
    </xdr:from>
    <xdr:to>
      <xdr:col>7</xdr:col>
      <xdr:colOff>203200</xdr:colOff>
      <xdr:row>83</xdr:row>
      <xdr:rowOff>83403</xdr:rowOff>
    </xdr:to>
    <xdr:sp macro="" textlink="">
      <xdr:nvSpPr>
        <xdr:cNvPr id="211" name="円/楕円 210">
          <a:extLst>
            <a:ext uri="{FF2B5EF4-FFF2-40B4-BE49-F238E27FC236}">
              <a16:creationId xmlns:a16="http://schemas.microsoft.com/office/drawing/2014/main" id="{00000000-0008-0000-0300-0000D3000000}"/>
            </a:ext>
          </a:extLst>
        </xdr:cNvPr>
        <xdr:cNvSpPr/>
      </xdr:nvSpPr>
      <xdr:spPr>
        <a:xfrm>
          <a:off x="4902200" y="1421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125330</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4184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229,898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170070</xdr:rowOff>
    </xdr:from>
    <xdr:to>
      <xdr:col>6</xdr:col>
      <xdr:colOff>50800</xdr:colOff>
      <xdr:row>83</xdr:row>
      <xdr:rowOff>100220</xdr:rowOff>
    </xdr:to>
    <xdr:sp macro="" textlink="">
      <xdr:nvSpPr>
        <xdr:cNvPr id="213" name="円/楕円 212">
          <a:extLst>
            <a:ext uri="{FF2B5EF4-FFF2-40B4-BE49-F238E27FC236}">
              <a16:creationId xmlns:a16="http://schemas.microsoft.com/office/drawing/2014/main" id="{00000000-0008-0000-0300-0000D5000000}"/>
            </a:ext>
          </a:extLst>
        </xdr:cNvPr>
        <xdr:cNvSpPr/>
      </xdr:nvSpPr>
      <xdr:spPr>
        <a:xfrm>
          <a:off x="4064000" y="1422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84997</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4315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238,261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147912</xdr:rowOff>
    </xdr:from>
    <xdr:to>
      <xdr:col>4</xdr:col>
      <xdr:colOff>533400</xdr:colOff>
      <xdr:row>83</xdr:row>
      <xdr:rowOff>78062</xdr:rowOff>
    </xdr:to>
    <xdr:sp macro="" textlink="">
      <xdr:nvSpPr>
        <xdr:cNvPr id="215" name="円/楕円 214">
          <a:extLst>
            <a:ext uri="{FF2B5EF4-FFF2-40B4-BE49-F238E27FC236}">
              <a16:creationId xmlns:a16="http://schemas.microsoft.com/office/drawing/2014/main" id="{00000000-0008-0000-0300-0000D7000000}"/>
            </a:ext>
          </a:extLst>
        </xdr:cNvPr>
        <xdr:cNvSpPr/>
      </xdr:nvSpPr>
      <xdr:spPr>
        <a:xfrm>
          <a:off x="3175000" y="1420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62839</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429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227,242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146090</xdr:rowOff>
    </xdr:from>
    <xdr:to>
      <xdr:col>3</xdr:col>
      <xdr:colOff>330200</xdr:colOff>
      <xdr:row>83</xdr:row>
      <xdr:rowOff>76240</xdr:rowOff>
    </xdr:to>
    <xdr:sp macro="" textlink="">
      <xdr:nvSpPr>
        <xdr:cNvPr id="217" name="円/楕円 216">
          <a:extLst>
            <a:ext uri="{FF2B5EF4-FFF2-40B4-BE49-F238E27FC236}">
              <a16:creationId xmlns:a16="http://schemas.microsoft.com/office/drawing/2014/main" id="{00000000-0008-0000-0300-0000D9000000}"/>
            </a:ext>
          </a:extLst>
        </xdr:cNvPr>
        <xdr:cNvSpPr/>
      </xdr:nvSpPr>
      <xdr:spPr>
        <a:xfrm>
          <a:off x="2286000" y="1420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61017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4291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226,336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158133</xdr:rowOff>
    </xdr:from>
    <xdr:to>
      <xdr:col>2</xdr:col>
      <xdr:colOff>127000</xdr:colOff>
      <xdr:row>83</xdr:row>
      <xdr:rowOff>88283</xdr:rowOff>
    </xdr:to>
    <xdr:sp macro="" textlink="">
      <xdr:nvSpPr>
        <xdr:cNvPr id="219" name="円/楕円 218">
          <a:extLst>
            <a:ext uri="{FF2B5EF4-FFF2-40B4-BE49-F238E27FC236}">
              <a16:creationId xmlns:a16="http://schemas.microsoft.com/office/drawing/2014/main" id="{00000000-0008-0000-0300-0000DB000000}"/>
            </a:ext>
          </a:extLst>
        </xdr:cNvPr>
        <xdr:cNvSpPr/>
      </xdr:nvSpPr>
      <xdr:spPr>
        <a:xfrm>
          <a:off x="1397000" y="1421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73060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4303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232,325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本町は類似団体と比較しても人口千人当たりの職員数が多いため、職員一人当たりの給与が低い状況となっている。　</a:t>
          </a:r>
        </a:p>
        <a:p>
          <a:r>
            <a:rPr kumimoji="1" lang="ja-JP" altLang="en-US" sz="1300">
              <a:latin typeface="ＭＳ Ｐゴシック"/>
            </a:rPr>
            <a:t>　ラスパイレス指数は緩やかに上昇しており、今後も定員適正化計画に基づき職員数を削減し、財政状況を勘案しながら、まずは類似団体の平均値に近づくよう努めていきたい。</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141212</xdr:rowOff>
    </xdr:from>
    <xdr:to>
      <xdr:col>24</xdr:col>
      <xdr:colOff>558800</xdr:colOff>
      <xdr:row>89</xdr:row>
      <xdr:rowOff>35379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7456</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35379</xdr:rowOff>
    </xdr:from>
    <xdr:to>
      <xdr:col>24</xdr:col>
      <xdr:colOff>647700</xdr:colOff>
      <xdr:row>89</xdr:row>
      <xdr:rowOff>35379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56139</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24</xdr:col>
      <xdr:colOff>469900</xdr:colOff>
      <xdr:row>79</xdr:row>
      <xdr:rowOff>141212</xdr:rowOff>
    </xdr:from>
    <xdr:to>
      <xdr:col>24</xdr:col>
      <xdr:colOff>647700</xdr:colOff>
      <xdr:row>79</xdr:row>
      <xdr:rowOff>141212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96157</xdr:rowOff>
    </xdr:from>
    <xdr:to>
      <xdr:col>24</xdr:col>
      <xdr:colOff>558800</xdr:colOff>
      <xdr:row>80</xdr:row>
      <xdr:rowOff>107648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3812157"/>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146550</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3769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3023</xdr:rowOff>
    </xdr:from>
    <xdr:to>
      <xdr:col>24</xdr:col>
      <xdr:colOff>609600</xdr:colOff>
      <xdr:row>84</xdr:row>
      <xdr:rowOff>104623</xdr:rowOff>
    </xdr:to>
    <xdr:sp macro="" textlink="">
      <xdr:nvSpPr>
        <xdr:cNvPr id="258" name="フローチャート : 判断 257">
          <a:extLst>
            <a:ext uri="{FF2B5EF4-FFF2-40B4-BE49-F238E27FC236}">
              <a16:creationId xmlns:a16="http://schemas.microsoft.com/office/drawing/2014/main" id="{00000000-0008-0000-0300-000002010000}"/>
            </a:ext>
          </a:extLst>
        </xdr:cNvPr>
        <xdr:cNvSpPr/>
      </xdr:nvSpPr>
      <xdr:spPr>
        <a:xfrm>
          <a:off x="169672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50195</xdr:rowOff>
    </xdr:from>
    <xdr:to>
      <xdr:col>23</xdr:col>
      <xdr:colOff>406400</xdr:colOff>
      <xdr:row>80</xdr:row>
      <xdr:rowOff>96157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376619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140002</xdr:rowOff>
    </xdr:from>
    <xdr:to>
      <xdr:col>23</xdr:col>
      <xdr:colOff>457200</xdr:colOff>
      <xdr:row>84</xdr:row>
      <xdr:rowOff>70152</xdr:rowOff>
    </xdr:to>
    <xdr:sp macro="" textlink="">
      <xdr:nvSpPr>
        <xdr:cNvPr id="260" name="フローチャート : 判断 259">
          <a:extLst>
            <a:ext uri="{FF2B5EF4-FFF2-40B4-BE49-F238E27FC236}">
              <a16:creationId xmlns:a16="http://schemas.microsoft.com/office/drawing/2014/main" id="{00000000-0008-0000-0300-000004010000}"/>
            </a:ext>
          </a:extLst>
        </xdr:cNvPr>
        <xdr:cNvSpPr/>
      </xdr:nvSpPr>
      <xdr:spPr>
        <a:xfrm>
          <a:off x="16129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54929</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456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15723</xdr:rowOff>
    </xdr:from>
    <xdr:to>
      <xdr:col>22</xdr:col>
      <xdr:colOff>203200</xdr:colOff>
      <xdr:row>80</xdr:row>
      <xdr:rowOff>50195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373172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3" name="フローチャート : 判断 262">
          <a:extLst>
            <a:ext uri="{FF2B5EF4-FFF2-40B4-BE49-F238E27FC236}">
              <a16:creationId xmlns:a16="http://schemas.microsoft.com/office/drawing/2014/main" id="{00000000-0008-0000-0300-000007010000}"/>
            </a:ext>
          </a:extLst>
        </xdr:cNvPr>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15723</xdr:rowOff>
    </xdr:from>
    <xdr:to>
      <xdr:col>21</xdr:col>
      <xdr:colOff>0</xdr:colOff>
      <xdr:row>85</xdr:row>
      <xdr:rowOff>89202</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3731723"/>
          <a:ext cx="889000" cy="93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6" name="フローチャート : 判断 265">
          <a:extLst>
            <a:ext uri="{FF2B5EF4-FFF2-40B4-BE49-F238E27FC236}">
              <a16:creationId xmlns:a16="http://schemas.microsoft.com/office/drawing/2014/main" id="{00000000-0008-0000-0300-00000A010000}"/>
            </a:ext>
          </a:extLst>
        </xdr:cNvPr>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134456</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52614</xdr:rowOff>
    </xdr:from>
    <xdr:to>
      <xdr:col>19</xdr:col>
      <xdr:colOff>533400</xdr:colOff>
      <xdr:row>88</xdr:row>
      <xdr:rowOff>154214</xdr:rowOff>
    </xdr:to>
    <xdr:sp macro="" textlink="">
      <xdr:nvSpPr>
        <xdr:cNvPr id="268" name="フローチャート : 判断 267">
          <a:extLst>
            <a:ext uri="{FF2B5EF4-FFF2-40B4-BE49-F238E27FC236}">
              <a16:creationId xmlns:a16="http://schemas.microsoft.com/office/drawing/2014/main" id="{00000000-0008-0000-0300-00000C010000}"/>
            </a:ext>
          </a:extLst>
        </xdr:cNvPr>
        <xdr:cNvSpPr/>
      </xdr:nvSpPr>
      <xdr:spPr>
        <a:xfrm>
          <a:off x="13462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138991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80</xdr:row>
      <xdr:rowOff>56848</xdr:rowOff>
    </xdr:from>
    <xdr:to>
      <xdr:col>24</xdr:col>
      <xdr:colOff>609600</xdr:colOff>
      <xdr:row>80</xdr:row>
      <xdr:rowOff>158448</xdr:rowOff>
    </xdr:to>
    <xdr:sp macro="" textlink="">
      <xdr:nvSpPr>
        <xdr:cNvPr id="275" name="円/楕円 274">
          <a:extLst>
            <a:ext uri="{FF2B5EF4-FFF2-40B4-BE49-F238E27FC236}">
              <a16:creationId xmlns:a16="http://schemas.microsoft.com/office/drawing/2014/main" id="{00000000-0008-0000-0300-000013010000}"/>
            </a:ext>
          </a:extLst>
        </xdr:cNvPr>
        <xdr:cNvSpPr/>
      </xdr:nvSpPr>
      <xdr:spPr>
        <a:xfrm>
          <a:off x="16967200" y="1377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79</xdr:row>
      <xdr:rowOff>73375</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361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45357</xdr:rowOff>
    </xdr:from>
    <xdr:to>
      <xdr:col>23</xdr:col>
      <xdr:colOff>457200</xdr:colOff>
      <xdr:row>80</xdr:row>
      <xdr:rowOff>146957</xdr:rowOff>
    </xdr:to>
    <xdr:sp macro="" textlink="">
      <xdr:nvSpPr>
        <xdr:cNvPr id="277" name="円/楕円 276">
          <a:extLst>
            <a:ext uri="{FF2B5EF4-FFF2-40B4-BE49-F238E27FC236}">
              <a16:creationId xmlns:a16="http://schemas.microsoft.com/office/drawing/2014/main" id="{00000000-0008-0000-0300-000015010000}"/>
            </a:ext>
          </a:extLst>
        </xdr:cNvPr>
        <xdr:cNvSpPr/>
      </xdr:nvSpPr>
      <xdr:spPr>
        <a:xfrm>
          <a:off x="16129000" y="137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78</xdr:row>
      <xdr:rowOff>157134</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3530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22</xdr:col>
      <xdr:colOff>152400</xdr:colOff>
      <xdr:row>79</xdr:row>
      <xdr:rowOff>170845</xdr:rowOff>
    </xdr:from>
    <xdr:to>
      <xdr:col>22</xdr:col>
      <xdr:colOff>254000</xdr:colOff>
      <xdr:row>80</xdr:row>
      <xdr:rowOff>100995</xdr:rowOff>
    </xdr:to>
    <xdr:sp macro="" textlink="">
      <xdr:nvSpPr>
        <xdr:cNvPr id="279" name="円/楕円 278">
          <a:extLst>
            <a:ext uri="{FF2B5EF4-FFF2-40B4-BE49-F238E27FC236}">
              <a16:creationId xmlns:a16="http://schemas.microsoft.com/office/drawing/2014/main" id="{00000000-0008-0000-0300-000017010000}"/>
            </a:ext>
          </a:extLst>
        </xdr:cNvPr>
        <xdr:cNvSpPr/>
      </xdr:nvSpPr>
      <xdr:spPr>
        <a:xfrm>
          <a:off x="15240000" y="1371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78</xdr:row>
      <xdr:rowOff>111172</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348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20</xdr:col>
      <xdr:colOff>635000</xdr:colOff>
      <xdr:row>79</xdr:row>
      <xdr:rowOff>136373</xdr:rowOff>
    </xdr:from>
    <xdr:to>
      <xdr:col>21</xdr:col>
      <xdr:colOff>50800</xdr:colOff>
      <xdr:row>80</xdr:row>
      <xdr:rowOff>66523</xdr:rowOff>
    </xdr:to>
    <xdr:sp macro="" textlink="">
      <xdr:nvSpPr>
        <xdr:cNvPr id="281" name="円/楕円 280">
          <a:extLst>
            <a:ext uri="{FF2B5EF4-FFF2-40B4-BE49-F238E27FC236}">
              <a16:creationId xmlns:a16="http://schemas.microsoft.com/office/drawing/2014/main" id="{00000000-0008-0000-0300-000019010000}"/>
            </a:ext>
          </a:extLst>
        </xdr:cNvPr>
        <xdr:cNvSpPr/>
      </xdr:nvSpPr>
      <xdr:spPr>
        <a:xfrm>
          <a:off x="14351000" y="1368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78</xdr:row>
      <xdr:rowOff>76700</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3449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38402</xdr:rowOff>
    </xdr:from>
    <xdr:to>
      <xdr:col>19</xdr:col>
      <xdr:colOff>533400</xdr:colOff>
      <xdr:row>85</xdr:row>
      <xdr:rowOff>140002</xdr:rowOff>
    </xdr:to>
    <xdr:sp macro="" textlink="">
      <xdr:nvSpPr>
        <xdr:cNvPr id="283" name="円/楕円 282">
          <a:extLst>
            <a:ext uri="{FF2B5EF4-FFF2-40B4-BE49-F238E27FC236}">
              <a16:creationId xmlns:a16="http://schemas.microsoft.com/office/drawing/2014/main" id="{00000000-0008-0000-0300-00001B010000}"/>
            </a:ext>
          </a:extLst>
        </xdr:cNvPr>
        <xdr:cNvSpPr/>
      </xdr:nvSpPr>
      <xdr:spPr>
        <a:xfrm>
          <a:off x="134620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150179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[16.97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合併後の広大な面積により、公共施設が点在することから、職員数が多くならざるを得ない状況となっており、類似団体内でも低位となっている。</a:t>
          </a:r>
        </a:p>
        <a:p>
          <a:r>
            <a:rPr kumimoji="1" lang="ja-JP" altLang="en-US" sz="1300">
              <a:latin typeface="ＭＳ Ｐゴシック"/>
            </a:rPr>
            <a:t>　今後もますます人口減少が予想される中、住民サービスの低下を招かないよう組織・機構の再編を図り、適正な公共施設の配置及び定員の管理を行う。</a:t>
          </a:r>
        </a:p>
      </xdr:txBody>
    </xdr:sp>
    <xdr:clientData/>
  </xdr:twoCellAnchor>
  <xdr:oneCellAnchor>
    <xdr:from>
      <xdr:col>18</xdr:col>
      <xdr:colOff>444500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157335</xdr:rowOff>
    </xdr:from>
    <xdr:to>
      <xdr:col>24</xdr:col>
      <xdr:colOff>558800</xdr:colOff>
      <xdr:row>66</xdr:row>
      <xdr:rowOff>132878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1435"/>
          <a:ext cx="0" cy="1347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104955</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2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26.98</a:t>
          </a:r>
          <a:endParaRPr kumimoji="1" lang="ja-JP" altLang="en-US" sz="1000" b="1">
            <a:latin typeface="ＭＳ Ｐゴシック"/>
          </a:endParaRPr>
        </a:p>
      </xdr:txBody>
    </xdr:sp>
    <xdr:clientData/>
  </xdr:oneCellAnchor>
  <xdr:twoCellAnchor>
    <xdr:from>
      <xdr:col>24</xdr:col>
      <xdr:colOff>469900</xdr:colOff>
      <xdr:row>66</xdr:row>
      <xdr:rowOff>132878</xdr:rowOff>
    </xdr:from>
    <xdr:to>
      <xdr:col>24</xdr:col>
      <xdr:colOff>647700</xdr:colOff>
      <xdr:row>66</xdr:row>
      <xdr:rowOff>132878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4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72262</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4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a:t>
          </a:r>
          <a:endParaRPr kumimoji="1" lang="ja-JP" altLang="en-US" sz="1000" b="1">
            <a:latin typeface="ＭＳ Ｐゴシック"/>
          </a:endParaRPr>
        </a:p>
      </xdr:txBody>
    </xdr:sp>
    <xdr:clientData/>
  </xdr:oneCellAnchor>
  <xdr:twoCellAnchor>
    <xdr:from>
      <xdr:col>24</xdr:col>
      <xdr:colOff>469900</xdr:colOff>
      <xdr:row>58</xdr:row>
      <xdr:rowOff>157335</xdr:rowOff>
    </xdr:from>
    <xdr:to>
      <xdr:col>24</xdr:col>
      <xdr:colOff>647700</xdr:colOff>
      <xdr:row>58</xdr:row>
      <xdr:rowOff>157335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1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122355</xdr:rowOff>
    </xdr:from>
    <xdr:to>
      <xdr:col>24</xdr:col>
      <xdr:colOff>558800</xdr:colOff>
      <xdr:row>62</xdr:row>
      <xdr:rowOff>128560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752255"/>
          <a:ext cx="8382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136596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52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120069</xdr:rowOff>
    </xdr:from>
    <xdr:to>
      <xdr:col>24</xdr:col>
      <xdr:colOff>609600</xdr:colOff>
      <xdr:row>61</xdr:row>
      <xdr:rowOff>50219</xdr:rowOff>
    </xdr:to>
    <xdr:sp macro="" textlink="">
      <xdr:nvSpPr>
        <xdr:cNvPr id="323" name="フローチャート : 判断 322">
          <a:extLst>
            <a:ext uri="{FF2B5EF4-FFF2-40B4-BE49-F238E27FC236}">
              <a16:creationId xmlns:a16="http://schemas.microsoft.com/office/drawing/2014/main" id="{00000000-0008-0000-0300-000043010000}"/>
            </a:ext>
          </a:extLst>
        </xdr:cNvPr>
        <xdr:cNvSpPr/>
      </xdr:nvSpPr>
      <xdr:spPr>
        <a:xfrm>
          <a:off x="16967200" y="1040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122355</xdr:rowOff>
    </xdr:from>
    <xdr:to>
      <xdr:col>23</xdr:col>
      <xdr:colOff>406400</xdr:colOff>
      <xdr:row>62</xdr:row>
      <xdr:rowOff>163721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0752255"/>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78704</xdr:rowOff>
    </xdr:from>
    <xdr:to>
      <xdr:col>23</xdr:col>
      <xdr:colOff>457200</xdr:colOff>
      <xdr:row>61</xdr:row>
      <xdr:rowOff>8854</xdr:rowOff>
    </xdr:to>
    <xdr:sp macro="" textlink="">
      <xdr:nvSpPr>
        <xdr:cNvPr id="325" name="フローチャート : 判断 324">
          <a:extLst>
            <a:ext uri="{FF2B5EF4-FFF2-40B4-BE49-F238E27FC236}">
              <a16:creationId xmlns:a16="http://schemas.microsoft.com/office/drawing/2014/main" id="{00000000-0008-0000-0300-000045010000}"/>
            </a:ext>
          </a:extLst>
        </xdr:cNvPr>
        <xdr:cNvSpPr/>
      </xdr:nvSpPr>
      <xdr:spPr>
        <a:xfrm>
          <a:off x="16129000" y="10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19031</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34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163721</xdr:rowOff>
    </xdr:from>
    <xdr:to>
      <xdr:col>22</xdr:col>
      <xdr:colOff>203200</xdr:colOff>
      <xdr:row>62</xdr:row>
      <xdr:rowOff>163721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7936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137777</xdr:rowOff>
    </xdr:from>
    <xdr:to>
      <xdr:col>22</xdr:col>
      <xdr:colOff>254000</xdr:colOff>
      <xdr:row>60</xdr:row>
      <xdr:rowOff>67927</xdr:rowOff>
    </xdr:to>
    <xdr:sp macro="" textlink="">
      <xdr:nvSpPr>
        <xdr:cNvPr id="328" name="フローチャート : 判断 327">
          <a:extLst>
            <a:ext uri="{FF2B5EF4-FFF2-40B4-BE49-F238E27FC236}">
              <a16:creationId xmlns:a16="http://schemas.microsoft.com/office/drawing/2014/main" id="{00000000-0008-0000-0300-000048010000}"/>
            </a:ext>
          </a:extLst>
        </xdr:cNvPr>
        <xdr:cNvSpPr/>
      </xdr:nvSpPr>
      <xdr:spPr>
        <a:xfrm>
          <a:off x="15240000" y="1025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78104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02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163721</xdr:rowOff>
    </xdr:from>
    <xdr:to>
      <xdr:col>21</xdr:col>
      <xdr:colOff>0</xdr:colOff>
      <xdr:row>63</xdr:row>
      <xdr:rowOff>21916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793621"/>
          <a:ext cx="889000" cy="2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130193</xdr:rowOff>
    </xdr:from>
    <xdr:to>
      <xdr:col>21</xdr:col>
      <xdr:colOff>50800</xdr:colOff>
      <xdr:row>60</xdr:row>
      <xdr:rowOff>60343</xdr:rowOff>
    </xdr:to>
    <xdr:sp macro="" textlink="">
      <xdr:nvSpPr>
        <xdr:cNvPr id="331" name="フローチャート : 判断 330">
          <a:extLst>
            <a:ext uri="{FF2B5EF4-FFF2-40B4-BE49-F238E27FC236}">
              <a16:creationId xmlns:a16="http://schemas.microsoft.com/office/drawing/2014/main" id="{00000000-0008-0000-0300-00004B010000}"/>
            </a:ext>
          </a:extLst>
        </xdr:cNvPr>
        <xdr:cNvSpPr/>
      </xdr:nvSpPr>
      <xdr:spPr>
        <a:xfrm>
          <a:off x="14351000" y="1024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70520</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01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125367</xdr:rowOff>
    </xdr:from>
    <xdr:to>
      <xdr:col>19</xdr:col>
      <xdr:colOff>533400</xdr:colOff>
      <xdr:row>60</xdr:row>
      <xdr:rowOff>55517</xdr:rowOff>
    </xdr:to>
    <xdr:sp macro="" textlink="">
      <xdr:nvSpPr>
        <xdr:cNvPr id="333" name="フローチャート : 判断 332">
          <a:extLst>
            <a:ext uri="{FF2B5EF4-FFF2-40B4-BE49-F238E27FC236}">
              <a16:creationId xmlns:a16="http://schemas.microsoft.com/office/drawing/2014/main" id="{00000000-0008-0000-0300-00004D010000}"/>
            </a:ext>
          </a:extLst>
        </xdr:cNvPr>
        <xdr:cNvSpPr/>
      </xdr:nvSpPr>
      <xdr:spPr>
        <a:xfrm>
          <a:off x="13462000" y="1024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65694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00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77760</xdr:rowOff>
    </xdr:from>
    <xdr:to>
      <xdr:col>24</xdr:col>
      <xdr:colOff>609600</xdr:colOff>
      <xdr:row>63</xdr:row>
      <xdr:rowOff>7910</xdr:rowOff>
    </xdr:to>
    <xdr:sp macro="" textlink="">
      <xdr:nvSpPr>
        <xdr:cNvPr id="340" name="円/楕円 339">
          <a:extLst>
            <a:ext uri="{FF2B5EF4-FFF2-40B4-BE49-F238E27FC236}">
              <a16:creationId xmlns:a16="http://schemas.microsoft.com/office/drawing/2014/main" id="{00000000-0008-0000-0300-000054010000}"/>
            </a:ext>
          </a:extLst>
        </xdr:cNvPr>
        <xdr:cNvSpPr/>
      </xdr:nvSpPr>
      <xdr:spPr>
        <a:xfrm>
          <a:off x="16967200" y="1070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49837</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6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16.97</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71555</xdr:rowOff>
    </xdr:from>
    <xdr:to>
      <xdr:col>23</xdr:col>
      <xdr:colOff>457200</xdr:colOff>
      <xdr:row>63</xdr:row>
      <xdr:rowOff>1705</xdr:rowOff>
    </xdr:to>
    <xdr:sp macro="" textlink="">
      <xdr:nvSpPr>
        <xdr:cNvPr id="342" name="円/楕円 341">
          <a:extLst>
            <a:ext uri="{FF2B5EF4-FFF2-40B4-BE49-F238E27FC236}">
              <a16:creationId xmlns:a16="http://schemas.microsoft.com/office/drawing/2014/main" id="{00000000-0008-0000-0300-000056010000}"/>
            </a:ext>
          </a:extLst>
        </xdr:cNvPr>
        <xdr:cNvSpPr/>
      </xdr:nvSpPr>
      <xdr:spPr>
        <a:xfrm>
          <a:off x="16129000" y="1070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157932</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787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16.88</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112921</xdr:rowOff>
    </xdr:from>
    <xdr:to>
      <xdr:col>22</xdr:col>
      <xdr:colOff>254000</xdr:colOff>
      <xdr:row>63</xdr:row>
      <xdr:rowOff>43071</xdr:rowOff>
    </xdr:to>
    <xdr:sp macro="" textlink="">
      <xdr:nvSpPr>
        <xdr:cNvPr id="344" name="円/楕円 343">
          <a:extLst>
            <a:ext uri="{FF2B5EF4-FFF2-40B4-BE49-F238E27FC236}">
              <a16:creationId xmlns:a16="http://schemas.microsoft.com/office/drawing/2014/main" id="{00000000-0008-0000-0300-000058010000}"/>
            </a:ext>
          </a:extLst>
        </xdr:cNvPr>
        <xdr:cNvSpPr/>
      </xdr:nvSpPr>
      <xdr:spPr>
        <a:xfrm>
          <a:off x="15240000" y="1074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27848</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82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17.48</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112921</xdr:rowOff>
    </xdr:from>
    <xdr:to>
      <xdr:col>21</xdr:col>
      <xdr:colOff>50800</xdr:colOff>
      <xdr:row>63</xdr:row>
      <xdr:rowOff>43071</xdr:rowOff>
    </xdr:to>
    <xdr:sp macro="" textlink="">
      <xdr:nvSpPr>
        <xdr:cNvPr id="346" name="円/楕円 345">
          <a:extLst>
            <a:ext uri="{FF2B5EF4-FFF2-40B4-BE49-F238E27FC236}">
              <a16:creationId xmlns:a16="http://schemas.microsoft.com/office/drawing/2014/main" id="{00000000-0008-0000-0300-00005A010000}"/>
            </a:ext>
          </a:extLst>
        </xdr:cNvPr>
        <xdr:cNvSpPr/>
      </xdr:nvSpPr>
      <xdr:spPr>
        <a:xfrm>
          <a:off x="14351000" y="1074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27848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82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17.48</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142566</xdr:rowOff>
    </xdr:from>
    <xdr:to>
      <xdr:col>19</xdr:col>
      <xdr:colOff>533400</xdr:colOff>
      <xdr:row>63</xdr:row>
      <xdr:rowOff>72716</xdr:rowOff>
    </xdr:to>
    <xdr:sp macro="" textlink="">
      <xdr:nvSpPr>
        <xdr:cNvPr id="348" name="円/楕円 347">
          <a:extLst>
            <a:ext uri="{FF2B5EF4-FFF2-40B4-BE49-F238E27FC236}">
              <a16:creationId xmlns:a16="http://schemas.microsoft.com/office/drawing/2014/main" id="{00000000-0008-0000-0300-00005C010000}"/>
            </a:ext>
          </a:extLst>
        </xdr:cNvPr>
        <xdr:cNvSpPr/>
      </xdr:nvSpPr>
      <xdr:spPr>
        <a:xfrm>
          <a:off x="13462000" y="1077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57493</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85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将来負担比率と同様に順調に減少しており、類似団体内でも中位となっている。これは、一部繰上償還を平成</a:t>
          </a:r>
          <a:r>
            <a:rPr kumimoji="1" lang="en-US" altLang="ja-JP" sz="1300">
              <a:latin typeface="ＭＳ Ｐゴシック"/>
            </a:rPr>
            <a:t>19</a:t>
          </a:r>
          <a:r>
            <a:rPr kumimoji="1" lang="ja-JP" altLang="en-US" sz="1300">
              <a:latin typeface="ＭＳ Ｐゴシック"/>
            </a:rPr>
            <a:t>年度より計画的に行ってきた成果である。</a:t>
          </a:r>
        </a:p>
        <a:p>
          <a:r>
            <a:rPr kumimoji="1" lang="ja-JP" altLang="en-US" sz="1300">
              <a:latin typeface="ＭＳ Ｐゴシック"/>
            </a:rPr>
            <a:t>　この比率を極力維持または更なる減少に努められるよう、地方債の借り入れを計画的に実施していく。</a:t>
          </a:r>
        </a:p>
      </xdr:txBody>
    </xdr:sp>
    <xdr:clientData/>
  </xdr:twoCellAnchor>
  <xdr:oneCellAnchor>
    <xdr:from>
      <xdr:col>18</xdr:col>
      <xdr:colOff>444500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58928</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116320"/>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31005</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7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24</xdr:col>
      <xdr:colOff>469900</xdr:colOff>
      <xdr:row>44</xdr:row>
      <xdr:rowOff>58928</xdr:rowOff>
    </xdr:from>
    <xdr:to>
      <xdr:col>24</xdr:col>
      <xdr:colOff>647700</xdr:colOff>
      <xdr:row>44</xdr:row>
      <xdr:rowOff>58928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0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117348</xdr:rowOff>
    </xdr:from>
    <xdr:to>
      <xdr:col>24</xdr:col>
      <xdr:colOff>558800</xdr:colOff>
      <xdr:row>41</xdr:row>
      <xdr:rowOff>42418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975348"/>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73423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5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83" name="フローチャート : 判断 382">
          <a:extLst>
            <a:ext uri="{FF2B5EF4-FFF2-40B4-BE49-F238E27FC236}">
              <a16:creationId xmlns:a16="http://schemas.microsoft.com/office/drawing/2014/main" id="{00000000-0008-0000-0300-00007F010000}"/>
            </a:ext>
          </a:extLst>
        </xdr:cNvPr>
        <xdr:cNvSpPr/>
      </xdr:nvSpPr>
      <xdr:spPr>
        <a:xfrm>
          <a:off x="169672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42418</xdr:rowOff>
    </xdr:from>
    <xdr:to>
      <xdr:col>23</xdr:col>
      <xdr:colOff>406400</xdr:colOff>
      <xdr:row>42</xdr:row>
      <xdr:rowOff>54356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071868"/>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134112</xdr:rowOff>
    </xdr:from>
    <xdr:to>
      <xdr:col>23</xdr:col>
      <xdr:colOff>457200</xdr:colOff>
      <xdr:row>41</xdr:row>
      <xdr:rowOff>64262</xdr:rowOff>
    </xdr:to>
    <xdr:sp macro="" textlink="">
      <xdr:nvSpPr>
        <xdr:cNvPr id="385" name="フローチャート : 判断 384">
          <a:extLst>
            <a:ext uri="{FF2B5EF4-FFF2-40B4-BE49-F238E27FC236}">
              <a16:creationId xmlns:a16="http://schemas.microsoft.com/office/drawing/2014/main" id="{00000000-0008-0000-0300-000081010000}"/>
            </a:ext>
          </a:extLst>
        </xdr:cNvPr>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74439</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54356</xdr:rowOff>
    </xdr:from>
    <xdr:to>
      <xdr:col>22</xdr:col>
      <xdr:colOff>203200</xdr:colOff>
      <xdr:row>43</xdr:row>
      <xdr:rowOff>75946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255256"/>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8" name="フローチャート : 判断 387">
          <a:extLst>
            <a:ext uri="{FF2B5EF4-FFF2-40B4-BE49-F238E27FC236}">
              <a16:creationId xmlns:a16="http://schemas.microsoft.com/office/drawing/2014/main" id="{00000000-0008-0000-0300-000084010000}"/>
            </a:ext>
          </a:extLst>
        </xdr:cNvPr>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170959</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75946</xdr:rowOff>
    </xdr:from>
    <xdr:to>
      <xdr:col>21</xdr:col>
      <xdr:colOff>0</xdr:colOff>
      <xdr:row>43</xdr:row>
      <xdr:rowOff>162814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44829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155702</xdr:rowOff>
    </xdr:from>
    <xdr:to>
      <xdr:col>21</xdr:col>
      <xdr:colOff>50800</xdr:colOff>
      <xdr:row>42</xdr:row>
      <xdr:rowOff>85852</xdr:rowOff>
    </xdr:to>
    <xdr:sp macro="" textlink="">
      <xdr:nvSpPr>
        <xdr:cNvPr id="391" name="フローチャート : 判断 390">
          <a:extLst>
            <a:ext uri="{FF2B5EF4-FFF2-40B4-BE49-F238E27FC236}">
              <a16:creationId xmlns:a16="http://schemas.microsoft.com/office/drawing/2014/main" id="{00000000-0008-0000-0300-000087010000}"/>
            </a:ext>
          </a:extLst>
        </xdr:cNvPr>
        <xdr:cNvSpPr/>
      </xdr:nvSpPr>
      <xdr:spPr>
        <a:xfrm>
          <a:off x="14351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96029</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61468</xdr:rowOff>
    </xdr:from>
    <xdr:to>
      <xdr:col>19</xdr:col>
      <xdr:colOff>533400</xdr:colOff>
      <xdr:row>42</xdr:row>
      <xdr:rowOff>163068</xdr:rowOff>
    </xdr:to>
    <xdr:sp macro="" textlink="">
      <xdr:nvSpPr>
        <xdr:cNvPr id="393" name="フローチャート : 判断 392">
          <a:extLst>
            <a:ext uri="{FF2B5EF4-FFF2-40B4-BE49-F238E27FC236}">
              <a16:creationId xmlns:a16="http://schemas.microsoft.com/office/drawing/2014/main" id="{00000000-0008-0000-0300-000089010000}"/>
            </a:ext>
          </a:extLst>
        </xdr:cNvPr>
        <xdr:cNvSpPr/>
      </xdr:nvSpPr>
      <xdr:spPr>
        <a:xfrm>
          <a:off x="13462000" y="726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1795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03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66548</xdr:rowOff>
    </xdr:from>
    <xdr:to>
      <xdr:col>24</xdr:col>
      <xdr:colOff>609600</xdr:colOff>
      <xdr:row>40</xdr:row>
      <xdr:rowOff>168148</xdr:rowOff>
    </xdr:to>
    <xdr:sp macro="" textlink="">
      <xdr:nvSpPr>
        <xdr:cNvPr id="400" name="円/楕円 399">
          <a:extLst>
            <a:ext uri="{FF2B5EF4-FFF2-40B4-BE49-F238E27FC236}">
              <a16:creationId xmlns:a16="http://schemas.microsoft.com/office/drawing/2014/main" id="{00000000-0008-0000-0300-000090010000}"/>
            </a:ext>
          </a:extLst>
        </xdr:cNvPr>
        <xdr:cNvSpPr/>
      </xdr:nvSpPr>
      <xdr:spPr>
        <a:xfrm>
          <a:off x="169672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38625</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89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163068</xdr:rowOff>
    </xdr:from>
    <xdr:to>
      <xdr:col>23</xdr:col>
      <xdr:colOff>457200</xdr:colOff>
      <xdr:row>41</xdr:row>
      <xdr:rowOff>93218</xdr:rowOff>
    </xdr:to>
    <xdr:sp macro="" textlink="">
      <xdr:nvSpPr>
        <xdr:cNvPr id="402" name="円/楕円 401">
          <a:extLst>
            <a:ext uri="{FF2B5EF4-FFF2-40B4-BE49-F238E27FC236}">
              <a16:creationId xmlns:a16="http://schemas.microsoft.com/office/drawing/2014/main" id="{00000000-0008-0000-0300-000092010000}"/>
            </a:ext>
          </a:extLst>
        </xdr:cNvPr>
        <xdr:cNvSpPr/>
      </xdr:nvSpPr>
      <xdr:spPr>
        <a:xfrm>
          <a:off x="16129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77995</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10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3556</xdr:rowOff>
    </xdr:from>
    <xdr:to>
      <xdr:col>22</xdr:col>
      <xdr:colOff>254000</xdr:colOff>
      <xdr:row>42</xdr:row>
      <xdr:rowOff>105156</xdr:rowOff>
    </xdr:to>
    <xdr:sp macro="" textlink="">
      <xdr:nvSpPr>
        <xdr:cNvPr id="404" name="円/楕円 403">
          <a:extLst>
            <a:ext uri="{FF2B5EF4-FFF2-40B4-BE49-F238E27FC236}">
              <a16:creationId xmlns:a16="http://schemas.microsoft.com/office/drawing/2014/main" id="{00000000-0008-0000-0300-000094010000}"/>
            </a:ext>
          </a:extLst>
        </xdr:cNvPr>
        <xdr:cNvSpPr/>
      </xdr:nvSpPr>
      <xdr:spPr>
        <a:xfrm>
          <a:off x="15240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89933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25146</xdr:rowOff>
    </xdr:from>
    <xdr:to>
      <xdr:col>21</xdr:col>
      <xdr:colOff>50800</xdr:colOff>
      <xdr:row>43</xdr:row>
      <xdr:rowOff>126746</xdr:rowOff>
    </xdr:to>
    <xdr:sp macro="" textlink="">
      <xdr:nvSpPr>
        <xdr:cNvPr id="406" name="円/楕円 405">
          <a:extLst>
            <a:ext uri="{FF2B5EF4-FFF2-40B4-BE49-F238E27FC236}">
              <a16:creationId xmlns:a16="http://schemas.microsoft.com/office/drawing/2014/main" id="{00000000-0008-0000-0300-000096010000}"/>
            </a:ext>
          </a:extLst>
        </xdr:cNvPr>
        <xdr:cNvSpPr/>
      </xdr:nvSpPr>
      <xdr:spPr>
        <a:xfrm>
          <a:off x="143510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111523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48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112014</xdr:rowOff>
    </xdr:from>
    <xdr:to>
      <xdr:col>19</xdr:col>
      <xdr:colOff>533400</xdr:colOff>
      <xdr:row>44</xdr:row>
      <xdr:rowOff>42164</xdr:rowOff>
    </xdr:to>
    <xdr:sp macro="" textlink="">
      <xdr:nvSpPr>
        <xdr:cNvPr id="408" name="円/楕円 407">
          <a:extLst>
            <a:ext uri="{FF2B5EF4-FFF2-40B4-BE49-F238E27FC236}">
              <a16:creationId xmlns:a16="http://schemas.microsoft.com/office/drawing/2014/main" id="{00000000-0008-0000-0300-000098010000}"/>
            </a:ext>
          </a:extLst>
        </xdr:cNvPr>
        <xdr:cNvSpPr/>
      </xdr:nvSpPr>
      <xdr:spPr>
        <a:xfrm>
          <a:off x="13462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26941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順調に減少の一途となっており、前年度より</a:t>
          </a:r>
          <a:r>
            <a:rPr kumimoji="1" lang="en-US" altLang="ja-JP" sz="1300">
              <a:latin typeface="ＭＳ Ｐゴシック"/>
            </a:rPr>
            <a:t>27</a:t>
          </a:r>
          <a:r>
            <a:rPr kumimoji="1" lang="ja-JP" altLang="en-US" sz="1300">
              <a:latin typeface="ＭＳ Ｐゴシック"/>
            </a:rPr>
            <a:t>ポイントの改善となったが、依然高い水準にある。これは、自主財源に乏しいため、どうしても地方債に頼らざるを得ない財政事情があるほか、一部事務組合において集中して施設整備を行ったものの地方債償還がピークを迎えており、全体的な債務が大きくなっているためである。</a:t>
          </a:r>
        </a:p>
        <a:p>
          <a:r>
            <a:rPr kumimoji="1" lang="ja-JP" altLang="en-US" sz="1300">
              <a:latin typeface="ＭＳ Ｐゴシック"/>
            </a:rPr>
            <a:t>　今後も計画的な地方債の借り入れと償還に努め、財政の健全化に努めていきたい。</a:t>
          </a:r>
        </a:p>
      </xdr:txBody>
    </xdr:sp>
    <xdr:clientData/>
  </xdr:twoCellAnchor>
  <xdr:oneCellAnchor>
    <xdr:from>
      <xdr:col>18</xdr:col>
      <xdr:colOff>444500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92540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64617</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164.4</a:t>
          </a:r>
          <a:endParaRPr kumimoji="1" lang="ja-JP" altLang="en-US" sz="1000" b="1">
            <a:latin typeface="ＭＳ Ｐゴシック"/>
          </a:endParaRPr>
        </a:p>
      </xdr:txBody>
    </xdr:sp>
    <xdr:clientData/>
  </xdr:oneCellAnchor>
  <xdr:twoCellAnchor>
    <xdr:from>
      <xdr:col>24</xdr:col>
      <xdr:colOff>469900</xdr:colOff>
      <xdr:row>21</xdr:row>
      <xdr:rowOff>92540</xdr:rowOff>
    </xdr:from>
    <xdr:to>
      <xdr:col>24</xdr:col>
      <xdr:colOff>647700</xdr:colOff>
      <xdr:row>21</xdr:row>
      <xdr:rowOff>92540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127635</xdr:rowOff>
    </xdr:from>
    <xdr:to>
      <xdr:col>24</xdr:col>
      <xdr:colOff>558800</xdr:colOff>
      <xdr:row>19</xdr:row>
      <xdr:rowOff>1905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3042285"/>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5" name="フローチャート :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1905</xdr:rowOff>
    </xdr:from>
    <xdr:to>
      <xdr:col>23</xdr:col>
      <xdr:colOff>406400</xdr:colOff>
      <xdr:row>19</xdr:row>
      <xdr:rowOff>43730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3259455"/>
          <a:ext cx="889000"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97451</xdr:rowOff>
    </xdr:from>
    <xdr:to>
      <xdr:col>23</xdr:col>
      <xdr:colOff>457200</xdr:colOff>
      <xdr:row>14</xdr:row>
      <xdr:rowOff>27601</xdr:rowOff>
    </xdr:to>
    <xdr:sp macro="" textlink="">
      <xdr:nvSpPr>
        <xdr:cNvPr id="447" name="フローチャート : 判断 446">
          <a:extLst>
            <a:ext uri="{FF2B5EF4-FFF2-40B4-BE49-F238E27FC236}">
              <a16:creationId xmlns:a16="http://schemas.microsoft.com/office/drawing/2014/main" id="{00000000-0008-0000-0300-0000BF010000}"/>
            </a:ext>
          </a:extLst>
        </xdr:cNvPr>
        <xdr:cNvSpPr/>
      </xdr:nvSpPr>
      <xdr:spPr>
        <a:xfrm>
          <a:off x="16129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37778</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95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43730</xdr:rowOff>
    </xdr:from>
    <xdr:to>
      <xdr:col>22</xdr:col>
      <xdr:colOff>203200</xdr:colOff>
      <xdr:row>19</xdr:row>
      <xdr:rowOff>156337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30128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1609</xdr:rowOff>
    </xdr:from>
    <xdr:to>
      <xdr:col>22</xdr:col>
      <xdr:colOff>254000</xdr:colOff>
      <xdr:row>14</xdr:row>
      <xdr:rowOff>103209</xdr:rowOff>
    </xdr:to>
    <xdr:sp macro="" textlink="">
      <xdr:nvSpPr>
        <xdr:cNvPr id="450" name="フローチャート : 判断 449">
          <a:extLst>
            <a:ext uri="{FF2B5EF4-FFF2-40B4-BE49-F238E27FC236}">
              <a16:creationId xmlns:a16="http://schemas.microsoft.com/office/drawing/2014/main" id="{00000000-0008-0000-0300-0000C2010000}"/>
            </a:ext>
          </a:extLst>
        </xdr:cNvPr>
        <xdr:cNvSpPr/>
      </xdr:nvSpPr>
      <xdr:spPr>
        <a:xfrm>
          <a:off x="15240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113386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156337</xdr:rowOff>
    </xdr:from>
    <xdr:to>
      <xdr:col>21</xdr:col>
      <xdr:colOff>0</xdr:colOff>
      <xdr:row>20</xdr:row>
      <xdr:rowOff>78190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3413887"/>
          <a:ext cx="889000" cy="9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71586</xdr:rowOff>
    </xdr:from>
    <xdr:to>
      <xdr:col>21</xdr:col>
      <xdr:colOff>50800</xdr:colOff>
      <xdr:row>15</xdr:row>
      <xdr:rowOff>1736</xdr:rowOff>
    </xdr:to>
    <xdr:sp macro="" textlink="">
      <xdr:nvSpPr>
        <xdr:cNvPr id="453" name="フローチャート : 判断 452">
          <a:extLst>
            <a:ext uri="{FF2B5EF4-FFF2-40B4-BE49-F238E27FC236}">
              <a16:creationId xmlns:a16="http://schemas.microsoft.com/office/drawing/2014/main" id="{00000000-0008-0000-0300-0000C5010000}"/>
            </a:ext>
          </a:extLst>
        </xdr:cNvPr>
        <xdr:cNvSpPr/>
      </xdr:nvSpPr>
      <xdr:spPr>
        <a:xfrm>
          <a:off x="14351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11913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156041</xdr:rowOff>
    </xdr:from>
    <xdr:to>
      <xdr:col>19</xdr:col>
      <xdr:colOff>533400</xdr:colOff>
      <xdr:row>15</xdr:row>
      <xdr:rowOff>86191</xdr:rowOff>
    </xdr:to>
    <xdr:sp macro="" textlink="">
      <xdr:nvSpPr>
        <xdr:cNvPr id="455" name="フローチャート : 判断 454">
          <a:extLst>
            <a:ext uri="{FF2B5EF4-FFF2-40B4-BE49-F238E27FC236}">
              <a16:creationId xmlns:a16="http://schemas.microsoft.com/office/drawing/2014/main" id="{00000000-0008-0000-0300-0000C7010000}"/>
            </a:ext>
          </a:extLst>
        </xdr:cNvPr>
        <xdr:cNvSpPr/>
      </xdr:nvSpPr>
      <xdr:spPr>
        <a:xfrm>
          <a:off x="13462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96368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32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76835</xdr:rowOff>
    </xdr:from>
    <xdr:to>
      <xdr:col>24</xdr:col>
      <xdr:colOff>609600</xdr:colOff>
      <xdr:row>18</xdr:row>
      <xdr:rowOff>6985</xdr:rowOff>
    </xdr:to>
    <xdr:sp macro="" textlink="">
      <xdr:nvSpPr>
        <xdr:cNvPr id="462" name="円/楕円 461">
          <a:extLst>
            <a:ext uri="{FF2B5EF4-FFF2-40B4-BE49-F238E27FC236}">
              <a16:creationId xmlns:a16="http://schemas.microsoft.com/office/drawing/2014/main" id="{00000000-0008-0000-0300-0000CE010000}"/>
            </a:ext>
          </a:extLst>
        </xdr:cNvPr>
        <xdr:cNvSpPr/>
      </xdr:nvSpPr>
      <xdr:spPr>
        <a:xfrm>
          <a:off x="16967200" y="299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48912</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9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122555</xdr:rowOff>
    </xdr:from>
    <xdr:to>
      <xdr:col>23</xdr:col>
      <xdr:colOff>457200</xdr:colOff>
      <xdr:row>19</xdr:row>
      <xdr:rowOff>52705</xdr:rowOff>
    </xdr:to>
    <xdr:sp macro="" textlink="">
      <xdr:nvSpPr>
        <xdr:cNvPr id="464" name="円/楕円 463">
          <a:extLst>
            <a:ext uri="{FF2B5EF4-FFF2-40B4-BE49-F238E27FC236}">
              <a16:creationId xmlns:a16="http://schemas.microsoft.com/office/drawing/2014/main" id="{00000000-0008-0000-0300-0000D0010000}"/>
            </a:ext>
          </a:extLst>
        </xdr:cNvPr>
        <xdr:cNvSpPr/>
      </xdr:nvSpPr>
      <xdr:spPr>
        <a:xfrm>
          <a:off x="16129000" y="320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37482</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295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164380</xdr:rowOff>
    </xdr:from>
    <xdr:to>
      <xdr:col>22</xdr:col>
      <xdr:colOff>254000</xdr:colOff>
      <xdr:row>19</xdr:row>
      <xdr:rowOff>94530</xdr:rowOff>
    </xdr:to>
    <xdr:sp macro="" textlink="">
      <xdr:nvSpPr>
        <xdr:cNvPr id="466" name="円/楕円 465">
          <a:extLst>
            <a:ext uri="{FF2B5EF4-FFF2-40B4-BE49-F238E27FC236}">
              <a16:creationId xmlns:a16="http://schemas.microsoft.com/office/drawing/2014/main" id="{00000000-0008-0000-0300-0000D2010000}"/>
            </a:ext>
          </a:extLst>
        </xdr:cNvPr>
        <xdr:cNvSpPr/>
      </xdr:nvSpPr>
      <xdr:spPr>
        <a:xfrm>
          <a:off x="15240000" y="325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79307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33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115.7</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105537</xdr:rowOff>
    </xdr:from>
    <xdr:to>
      <xdr:col>21</xdr:col>
      <xdr:colOff>50800</xdr:colOff>
      <xdr:row>20</xdr:row>
      <xdr:rowOff>35687</xdr:rowOff>
    </xdr:to>
    <xdr:sp macro="" textlink="">
      <xdr:nvSpPr>
        <xdr:cNvPr id="468" name="円/楕円 467">
          <a:extLst>
            <a:ext uri="{FF2B5EF4-FFF2-40B4-BE49-F238E27FC236}">
              <a16:creationId xmlns:a16="http://schemas.microsoft.com/office/drawing/2014/main" id="{00000000-0008-0000-0300-0000D4010000}"/>
            </a:ext>
          </a:extLst>
        </xdr:cNvPr>
        <xdr:cNvSpPr/>
      </xdr:nvSpPr>
      <xdr:spPr>
        <a:xfrm>
          <a:off x="14351000" y="336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20464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44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129.7</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27390</xdr:rowOff>
    </xdr:from>
    <xdr:to>
      <xdr:col>19</xdr:col>
      <xdr:colOff>533400</xdr:colOff>
      <xdr:row>20</xdr:row>
      <xdr:rowOff>128990</xdr:rowOff>
    </xdr:to>
    <xdr:sp macro="" textlink="">
      <xdr:nvSpPr>
        <xdr:cNvPr id="470" name="円/楕円 469">
          <a:extLst>
            <a:ext uri="{FF2B5EF4-FFF2-40B4-BE49-F238E27FC236}">
              <a16:creationId xmlns:a16="http://schemas.microsoft.com/office/drawing/2014/main" id="{00000000-0008-0000-0300-0000D6010000}"/>
            </a:ext>
          </a:extLst>
        </xdr:cNvPr>
        <xdr:cNvSpPr/>
      </xdr:nvSpPr>
      <xdr:spPr>
        <a:xfrm>
          <a:off x="13462000" y="345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113767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54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和歌山県紀美野町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9,367
9,345
128.34
7,607,214
7,059,579
520,613
4,850,750
9,399,981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83.5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17</a:t>
          </a:r>
          <a:r>
            <a:rPr kumimoji="1" lang="ja-JP" altLang="en-US" sz="1300">
              <a:latin typeface="ＭＳ Ｐゴシック"/>
            </a:rPr>
            <a:t>年度の合併により、一時的に膨らんだ職員数は、第</a:t>
          </a:r>
          <a:r>
            <a:rPr kumimoji="1" lang="en-US" altLang="ja-JP" sz="1300">
              <a:latin typeface="ＭＳ Ｐゴシック"/>
            </a:rPr>
            <a:t>1</a:t>
          </a:r>
          <a:r>
            <a:rPr kumimoji="1" lang="ja-JP" altLang="en-US" sz="1300">
              <a:latin typeface="ＭＳ Ｐゴシック"/>
            </a:rPr>
            <a:t>次定員適正化計画により</a:t>
          </a:r>
          <a:r>
            <a:rPr kumimoji="1" lang="en-US" altLang="ja-JP" sz="1300">
              <a:latin typeface="ＭＳ Ｐゴシック"/>
            </a:rPr>
            <a:t>4</a:t>
          </a:r>
          <a:r>
            <a:rPr kumimoji="1" lang="ja-JP" altLang="en-US" sz="1300">
              <a:latin typeface="ＭＳ Ｐゴシック"/>
            </a:rPr>
            <a:t>名退職</a:t>
          </a:r>
          <a:r>
            <a:rPr kumimoji="1" lang="en-US" altLang="ja-JP" sz="1300">
              <a:latin typeface="ＭＳ Ｐゴシック"/>
            </a:rPr>
            <a:t>1</a:t>
          </a:r>
          <a:r>
            <a:rPr kumimoji="1" lang="ja-JP" altLang="en-US" sz="1300">
              <a:latin typeface="ＭＳ Ｐゴシック"/>
            </a:rPr>
            <a:t>名採用を基準に、続く第</a:t>
          </a:r>
          <a:r>
            <a:rPr kumimoji="1" lang="en-US" altLang="ja-JP" sz="1300">
              <a:latin typeface="ＭＳ Ｐゴシック"/>
            </a:rPr>
            <a:t>2</a:t>
          </a:r>
          <a:r>
            <a:rPr kumimoji="1" lang="ja-JP" altLang="en-US" sz="1300">
              <a:latin typeface="ＭＳ Ｐゴシック"/>
            </a:rPr>
            <a:t>次定員適正化計画では、</a:t>
          </a:r>
          <a:r>
            <a:rPr kumimoji="1" lang="en-US" altLang="ja-JP" sz="1300">
              <a:latin typeface="ＭＳ Ｐゴシック"/>
            </a:rPr>
            <a:t>2</a:t>
          </a:r>
          <a:r>
            <a:rPr kumimoji="1" lang="ja-JP" altLang="en-US" sz="1300">
              <a:latin typeface="ＭＳ Ｐゴシック"/>
            </a:rPr>
            <a:t>名退職</a:t>
          </a:r>
          <a:r>
            <a:rPr kumimoji="1" lang="en-US" altLang="ja-JP" sz="1300">
              <a:latin typeface="ＭＳ Ｐゴシック"/>
            </a:rPr>
            <a:t>1</a:t>
          </a:r>
          <a:r>
            <a:rPr kumimoji="1" lang="ja-JP" altLang="en-US" sz="1300">
              <a:latin typeface="ＭＳ Ｐゴシック"/>
            </a:rPr>
            <a:t>名採用を基準に職員数の適正な維持に努めてきた。さらに第</a:t>
          </a:r>
          <a:r>
            <a:rPr kumimoji="1" lang="en-US" altLang="ja-JP" sz="1300">
              <a:latin typeface="ＭＳ Ｐゴシック"/>
            </a:rPr>
            <a:t>3</a:t>
          </a:r>
          <a:r>
            <a:rPr kumimoji="1" lang="ja-JP" altLang="en-US" sz="1300">
              <a:latin typeface="ＭＳ Ｐゴシック"/>
            </a:rPr>
            <a:t>次定員適正化計画を策定し、</a:t>
          </a:r>
          <a:r>
            <a:rPr kumimoji="1" lang="en-US" altLang="ja-JP" sz="1300">
              <a:latin typeface="ＭＳ Ｐゴシック"/>
            </a:rPr>
            <a:t>3</a:t>
          </a:r>
          <a:r>
            <a:rPr kumimoji="1" lang="ja-JP" altLang="en-US" sz="1300">
              <a:latin typeface="ＭＳ Ｐゴシック"/>
            </a:rPr>
            <a:t>名退職</a:t>
          </a:r>
          <a:r>
            <a:rPr kumimoji="1" lang="en-US" altLang="ja-JP" sz="1300">
              <a:latin typeface="ＭＳ Ｐゴシック"/>
            </a:rPr>
            <a:t>2</a:t>
          </a:r>
          <a:r>
            <a:rPr kumimoji="1" lang="ja-JP" altLang="en-US" sz="1300">
              <a:latin typeface="ＭＳ Ｐゴシック"/>
            </a:rPr>
            <a:t>名採用を基準に職員の減数に努める。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62230</xdr:rowOff>
    </xdr:from>
    <xdr:to>
      <xdr:col>7</xdr:col>
      <xdr:colOff>15875</xdr:colOff>
      <xdr:row>40</xdr:row>
      <xdr:rowOff>149860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62230</xdr:rowOff>
    </xdr:from>
    <xdr:to>
      <xdr:col>7</xdr:col>
      <xdr:colOff>104775</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92710</xdr:rowOff>
    </xdr:from>
    <xdr:to>
      <xdr:col>7</xdr:col>
      <xdr:colOff>15875</xdr:colOff>
      <xdr:row>38</xdr:row>
      <xdr:rowOff>35560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363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100347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0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83820</xdr:rowOff>
    </xdr:from>
    <xdr:to>
      <xdr:col>7</xdr:col>
      <xdr:colOff>66675</xdr:colOff>
      <xdr:row>37</xdr:row>
      <xdr:rowOff>13970</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35560</xdr:rowOff>
    </xdr:from>
    <xdr:to>
      <xdr:col>5</xdr:col>
      <xdr:colOff>549275</xdr:colOff>
      <xdr:row>38</xdr:row>
      <xdr:rowOff>111760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506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53340</xdr:rowOff>
    </xdr:from>
    <xdr:to>
      <xdr:col>5</xdr:col>
      <xdr:colOff>600075</xdr:colOff>
      <xdr:row>36</xdr:row>
      <xdr:rowOff>154940</xdr:rowOff>
    </xdr:to>
    <xdr:sp macro="" textlink="">
      <xdr:nvSpPr>
        <xdr:cNvPr id="70" name="フローチャート : 判断 69">
          <a:extLst>
            <a:ext uri="{FF2B5EF4-FFF2-40B4-BE49-F238E27FC236}">
              <a16:creationId xmlns:a16="http://schemas.microsoft.com/office/drawing/2014/main" id="{00000000-0008-0000-0400-000046000000}"/>
            </a:ext>
          </a:extLst>
        </xdr:cNvPr>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165117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88900</xdr:rowOff>
    </xdr:from>
    <xdr:to>
      <xdr:col>4</xdr:col>
      <xdr:colOff>346075</xdr:colOff>
      <xdr:row>38</xdr:row>
      <xdr:rowOff>111760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604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114300</xdr:rowOff>
    </xdr:from>
    <xdr:to>
      <xdr:col>4</xdr:col>
      <xdr:colOff>396875</xdr:colOff>
      <xdr:row>37</xdr:row>
      <xdr:rowOff>44450</xdr:rowOff>
    </xdr:to>
    <xdr:sp macro="" textlink="">
      <xdr:nvSpPr>
        <xdr:cNvPr id="73" name="フローチャート : 判断 72">
          <a:extLst>
            <a:ext uri="{FF2B5EF4-FFF2-40B4-BE49-F238E27FC236}">
              <a16:creationId xmlns:a16="http://schemas.microsoft.com/office/drawing/2014/main" id="{00000000-0008-0000-0400-000049000000}"/>
            </a:ext>
          </a:extLst>
        </xdr:cNvPr>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54627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88900</xdr:rowOff>
    </xdr:from>
    <xdr:to>
      <xdr:col>3</xdr:col>
      <xdr:colOff>142875</xdr:colOff>
      <xdr:row>38</xdr:row>
      <xdr:rowOff>111760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604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91440</xdr:rowOff>
    </xdr:from>
    <xdr:to>
      <xdr:col>3</xdr:col>
      <xdr:colOff>193675</xdr:colOff>
      <xdr:row>37</xdr:row>
      <xdr:rowOff>21590</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31767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a:extLst>
            <a:ext uri="{FF2B5EF4-FFF2-40B4-BE49-F238E27FC236}">
              <a16:creationId xmlns:a16="http://schemas.microsoft.com/office/drawing/2014/main" id="{00000000-0008-0000-0400-00004E000000}"/>
            </a:ext>
          </a:extLst>
        </xdr:cNvPr>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100347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41910</xdr:rowOff>
    </xdr:from>
    <xdr:to>
      <xdr:col>7</xdr:col>
      <xdr:colOff>66675</xdr:colOff>
      <xdr:row>37</xdr:row>
      <xdr:rowOff>143510</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13987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156210</xdr:rowOff>
    </xdr:from>
    <xdr:to>
      <xdr:col>5</xdr:col>
      <xdr:colOff>600075</xdr:colOff>
      <xdr:row>38</xdr:row>
      <xdr:rowOff>86360</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93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71137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60960</xdr:rowOff>
    </xdr:from>
    <xdr:to>
      <xdr:col>4</xdr:col>
      <xdr:colOff>396875</xdr:colOff>
      <xdr:row>38</xdr:row>
      <xdr:rowOff>162560</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3048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147337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38100</xdr:rowOff>
    </xdr:from>
    <xdr:to>
      <xdr:col>3</xdr:col>
      <xdr:colOff>193675</xdr:colOff>
      <xdr:row>38</xdr:row>
      <xdr:rowOff>139700</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2159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124477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60960</xdr:rowOff>
    </xdr:from>
    <xdr:to>
      <xdr:col>1</xdr:col>
      <xdr:colOff>676275</xdr:colOff>
      <xdr:row>38</xdr:row>
      <xdr:rowOff>162560</xdr:rowOff>
    </xdr:to>
    <xdr:sp macro="" textlink="">
      <xdr:nvSpPr>
        <xdr:cNvPr id="93" name="円/楕円 92">
          <a:extLst>
            <a:ext uri="{FF2B5EF4-FFF2-40B4-BE49-F238E27FC236}">
              <a16:creationId xmlns:a16="http://schemas.microsoft.com/office/drawing/2014/main" id="{00000000-0008-0000-0400-00005D000000}"/>
            </a:ext>
          </a:extLst>
        </xdr:cNvPr>
        <xdr:cNvSpPr/>
      </xdr:nvSpPr>
      <xdr:spPr>
        <a:xfrm>
          <a:off x="1270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147337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中でも構成割合が低くなっている。これは、職員数が減少する中、業務の外部委託や欠員補充のための臨時職員の雇用等物件費の上昇要因が多くなってきている。今後も人員削減とともに民間委託や指定管理者制度の活用を検討していく必要があることから、これらは増加していく要因となる。</a:t>
          </a:r>
        </a:p>
        <a:p>
          <a:r>
            <a:rPr kumimoji="1" lang="ja-JP" altLang="en-US" sz="1300">
              <a:latin typeface="ＭＳ Ｐゴシック"/>
            </a:rPr>
            <a:t>　一方で事務事業の見直しなどを図りながら、引き続き物件費の抑制に努める。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69850</xdr:rowOff>
    </xdr:from>
    <xdr:to>
      <xdr:col>24</xdr:col>
      <xdr:colOff>31750</xdr:colOff>
      <xdr:row>20</xdr:row>
      <xdr:rowOff>130266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98700"/>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102343</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20</xdr:row>
      <xdr:rowOff>130266</xdr:rowOff>
    </xdr:from>
    <xdr:to>
      <xdr:col>24</xdr:col>
      <xdr:colOff>120650</xdr:colOff>
      <xdr:row>20</xdr:row>
      <xdr:rowOff>130266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156227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69850</xdr:rowOff>
    </xdr:from>
    <xdr:to>
      <xdr:col>24</xdr:col>
      <xdr:colOff>120650</xdr:colOff>
      <xdr:row>13</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55154</xdr:rowOff>
    </xdr:from>
    <xdr:to>
      <xdr:col>24</xdr:col>
      <xdr:colOff>31750</xdr:colOff>
      <xdr:row>14</xdr:row>
      <xdr:rowOff>61686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45545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98896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70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a:extLst>
            <a:ext uri="{FF2B5EF4-FFF2-40B4-BE49-F238E27FC236}">
              <a16:creationId xmlns:a16="http://schemas.microsoft.com/office/drawing/2014/main" id="{00000000-0008-0000-0400-000083000000}"/>
            </a:ext>
          </a:extLst>
        </xdr:cNvPr>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61686</xdr:rowOff>
    </xdr:from>
    <xdr:to>
      <xdr:col>22</xdr:col>
      <xdr:colOff>565150</xdr:colOff>
      <xdr:row>14</xdr:row>
      <xdr:rowOff>74749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46198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81099</xdr:rowOff>
    </xdr:from>
    <xdr:to>
      <xdr:col>22</xdr:col>
      <xdr:colOff>615950</xdr:colOff>
      <xdr:row>16</xdr:row>
      <xdr:rowOff>11249</xdr:rowOff>
    </xdr:to>
    <xdr:sp macro="" textlink="">
      <xdr:nvSpPr>
        <xdr:cNvPr id="133" name="フローチャート : 判断 132">
          <a:extLst>
            <a:ext uri="{FF2B5EF4-FFF2-40B4-BE49-F238E27FC236}">
              <a16:creationId xmlns:a16="http://schemas.microsoft.com/office/drawing/2014/main" id="{00000000-0008-0000-0400-000085000000}"/>
            </a:ext>
          </a:extLst>
        </xdr:cNvPr>
        <xdr:cNvSpPr/>
      </xdr:nvSpPr>
      <xdr:spPr>
        <a:xfrm>
          <a:off x="15621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167476</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39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48623</xdr:rowOff>
    </xdr:from>
    <xdr:to>
      <xdr:col>21</xdr:col>
      <xdr:colOff>361950</xdr:colOff>
      <xdr:row>14</xdr:row>
      <xdr:rowOff>74749</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44892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87630</xdr:rowOff>
    </xdr:from>
    <xdr:to>
      <xdr:col>21</xdr:col>
      <xdr:colOff>412750</xdr:colOff>
      <xdr:row>16</xdr:row>
      <xdr:rowOff>17780</xdr:rowOff>
    </xdr:to>
    <xdr:sp macro="" textlink="">
      <xdr:nvSpPr>
        <xdr:cNvPr id="136" name="フローチャート : 判断 135">
          <a:extLst>
            <a:ext uri="{FF2B5EF4-FFF2-40B4-BE49-F238E27FC236}">
              <a16:creationId xmlns:a16="http://schemas.microsoft.com/office/drawing/2014/main" id="{00000000-0008-0000-0400-000088000000}"/>
            </a:ext>
          </a:extLst>
        </xdr:cNvPr>
        <xdr:cNvSpPr/>
      </xdr:nvSpPr>
      <xdr:spPr>
        <a:xfrm>
          <a:off x="14732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2557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48623</xdr:rowOff>
    </xdr:from>
    <xdr:to>
      <xdr:col>20</xdr:col>
      <xdr:colOff>158750</xdr:colOff>
      <xdr:row>14</xdr:row>
      <xdr:rowOff>68217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44892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54973</xdr:rowOff>
    </xdr:from>
    <xdr:to>
      <xdr:col>20</xdr:col>
      <xdr:colOff>209550</xdr:colOff>
      <xdr:row>15</xdr:row>
      <xdr:rowOff>156573</xdr:rowOff>
    </xdr:to>
    <xdr:sp macro="" textlink="">
      <xdr:nvSpPr>
        <xdr:cNvPr id="139" name="フローチャート : 判断 138">
          <a:extLst>
            <a:ext uri="{FF2B5EF4-FFF2-40B4-BE49-F238E27FC236}">
              <a16:creationId xmlns:a16="http://schemas.microsoft.com/office/drawing/2014/main" id="{00000000-0008-0000-0400-00008B000000}"/>
            </a:ext>
          </a:extLst>
        </xdr:cNvPr>
        <xdr:cNvSpPr/>
      </xdr:nvSpPr>
      <xdr:spPr>
        <a:xfrm>
          <a:off x="138430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141350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1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35379</xdr:rowOff>
    </xdr:from>
    <xdr:to>
      <xdr:col>19</xdr:col>
      <xdr:colOff>6350</xdr:colOff>
      <xdr:row>15</xdr:row>
      <xdr:rowOff>136979</xdr:rowOff>
    </xdr:to>
    <xdr:sp macro="" textlink="">
      <xdr:nvSpPr>
        <xdr:cNvPr id="141" name="フローチャート : 判断 140">
          <a:extLst>
            <a:ext uri="{FF2B5EF4-FFF2-40B4-BE49-F238E27FC236}">
              <a16:creationId xmlns:a16="http://schemas.microsoft.com/office/drawing/2014/main" id="{00000000-0008-0000-0400-00008D000000}"/>
            </a:ext>
          </a:extLst>
        </xdr:cNvPr>
        <xdr:cNvSpPr/>
      </xdr:nvSpPr>
      <xdr:spPr>
        <a:xfrm>
          <a:off x="12954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121756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4354</xdr:rowOff>
    </xdr:from>
    <xdr:to>
      <xdr:col>24</xdr:col>
      <xdr:colOff>82550</xdr:colOff>
      <xdr:row>14</xdr:row>
      <xdr:rowOff>105954</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6459200" y="240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20881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24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10886</xdr:rowOff>
    </xdr:from>
    <xdr:to>
      <xdr:col>22</xdr:col>
      <xdr:colOff>615950</xdr:colOff>
      <xdr:row>14</xdr:row>
      <xdr:rowOff>112486</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5621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122663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18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23949</xdr:rowOff>
    </xdr:from>
    <xdr:to>
      <xdr:col>21</xdr:col>
      <xdr:colOff>412750</xdr:colOff>
      <xdr:row>14</xdr:row>
      <xdr:rowOff>125549</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4732000" y="242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135726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19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169273</xdr:rowOff>
    </xdr:from>
    <xdr:to>
      <xdr:col>20</xdr:col>
      <xdr:colOff>209550</xdr:colOff>
      <xdr:row>14</xdr:row>
      <xdr:rowOff>99423</xdr:rowOff>
    </xdr:to>
    <xdr:sp macro="" textlink="">
      <xdr:nvSpPr>
        <xdr:cNvPr id="154" name="円/楕円 153">
          <a:extLst>
            <a:ext uri="{FF2B5EF4-FFF2-40B4-BE49-F238E27FC236}">
              <a16:creationId xmlns:a16="http://schemas.microsoft.com/office/drawing/2014/main" id="{00000000-0008-0000-0400-00009A000000}"/>
            </a:ext>
          </a:extLst>
        </xdr:cNvPr>
        <xdr:cNvSpPr/>
      </xdr:nvSpPr>
      <xdr:spPr>
        <a:xfrm>
          <a:off x="13843000" y="239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109600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167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17417</xdr:rowOff>
    </xdr:from>
    <xdr:to>
      <xdr:col>19</xdr:col>
      <xdr:colOff>6350</xdr:colOff>
      <xdr:row>14</xdr:row>
      <xdr:rowOff>119017</xdr:rowOff>
    </xdr:to>
    <xdr:sp macro="" textlink="">
      <xdr:nvSpPr>
        <xdr:cNvPr id="156" name="円/楕円 155">
          <a:extLst>
            <a:ext uri="{FF2B5EF4-FFF2-40B4-BE49-F238E27FC236}">
              <a16:creationId xmlns:a16="http://schemas.microsoft.com/office/drawing/2014/main" id="{00000000-0008-0000-0400-00009C000000}"/>
            </a:ext>
          </a:extLst>
        </xdr:cNvPr>
        <xdr:cNvSpPr/>
      </xdr:nvSpPr>
      <xdr:spPr>
        <a:xfrm>
          <a:off x="12954000" y="241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129194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186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全国的な少子高齢化により、福祉医療費等の扶助費が上昇する傾向にある。また、前年度に続き、臨時福祉給付金給付事業があったが微減となった。</a:t>
          </a:r>
        </a:p>
        <a:p>
          <a:r>
            <a:rPr kumimoji="1" lang="ja-JP" altLang="en-US" sz="1300">
              <a:latin typeface="ＭＳ Ｐゴシック"/>
            </a:rPr>
            <a:t>　今後も、本町では更なる高齢化が進むことが予想されるため、出来る限り予防に力を注ぎ、今後の扶助費の上昇を抑制できるような施策を講じる。</a:t>
          </a:r>
        </a:p>
      </xdr:txBody>
    </xdr:sp>
    <xdr:clientData/>
  </xdr:twoCellAnchor>
  <xdr:oneCellAnchor>
    <xdr:from>
      <xdr:col>1</xdr:col>
      <xdr:colOff>28575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60</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995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60977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60</xdr:row>
      <xdr:rowOff>88900</xdr:rowOff>
    </xdr:from>
    <xdr:to>
      <xdr:col>7</xdr:col>
      <xdr:colOff>104775</xdr:colOff>
      <xdr:row>60</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107950</xdr:rowOff>
    </xdr:from>
    <xdr:to>
      <xdr:col>7</xdr:col>
      <xdr:colOff>15875</xdr:colOff>
      <xdr:row>54</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3662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10177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3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192" name="フローチャート : 判断 191">
          <a:extLst>
            <a:ext uri="{FF2B5EF4-FFF2-40B4-BE49-F238E27FC236}">
              <a16:creationId xmlns:a16="http://schemas.microsoft.com/office/drawing/2014/main" id="{00000000-0008-0000-0400-0000C0000000}"/>
            </a:ext>
          </a:extLst>
        </xdr:cNvPr>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54</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19050</xdr:rowOff>
    </xdr:from>
    <xdr:to>
      <xdr:col>5</xdr:col>
      <xdr:colOff>600075</xdr:colOff>
      <xdr:row>55</xdr:row>
      <xdr:rowOff>120650</xdr:rowOff>
    </xdr:to>
    <xdr:sp macro="" textlink="">
      <xdr:nvSpPr>
        <xdr:cNvPr id="194" name="フローチャート : 判断 193">
          <a:extLst>
            <a:ext uri="{FF2B5EF4-FFF2-40B4-BE49-F238E27FC236}">
              <a16:creationId xmlns:a16="http://schemas.microsoft.com/office/drawing/2014/main" id="{00000000-0008-0000-0400-0000C2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105427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88900</xdr:rowOff>
    </xdr:from>
    <xdr:to>
      <xdr:col>4</xdr:col>
      <xdr:colOff>346075</xdr:colOff>
      <xdr:row>54</xdr:row>
      <xdr:rowOff>127000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57150</xdr:rowOff>
    </xdr:from>
    <xdr:to>
      <xdr:col>4</xdr:col>
      <xdr:colOff>396875</xdr:colOff>
      <xdr:row>56</xdr:row>
      <xdr:rowOff>158750</xdr:rowOff>
    </xdr:to>
    <xdr:sp macro="" textlink="">
      <xdr:nvSpPr>
        <xdr:cNvPr id="197" name="フローチャート : 判断 196">
          <a:extLst>
            <a:ext uri="{FF2B5EF4-FFF2-40B4-BE49-F238E27FC236}">
              <a16:creationId xmlns:a16="http://schemas.microsoft.com/office/drawing/2014/main" id="{00000000-0008-0000-0400-0000C5000000}"/>
            </a:ext>
          </a:extLst>
        </xdr:cNvPr>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143527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88900</xdr:rowOff>
    </xdr:from>
    <xdr:to>
      <xdr:col>3</xdr:col>
      <xdr:colOff>142875</xdr:colOff>
      <xdr:row>54</xdr:row>
      <xdr:rowOff>146050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347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200" name="フローチャート : 判断 199">
          <a:extLst>
            <a:ext uri="{FF2B5EF4-FFF2-40B4-BE49-F238E27FC236}">
              <a16:creationId xmlns:a16="http://schemas.microsoft.com/office/drawing/2014/main" id="{00000000-0008-0000-0400-0000C8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202" name="フローチャート : 判断 201">
          <a:extLst>
            <a:ext uri="{FF2B5EF4-FFF2-40B4-BE49-F238E27FC236}">
              <a16:creationId xmlns:a16="http://schemas.microsoft.com/office/drawing/2014/main" id="{00000000-0008-0000-0400-0000CA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105427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57150</xdr:rowOff>
    </xdr:from>
    <xdr:to>
      <xdr:col>7</xdr:col>
      <xdr:colOff>66675</xdr:colOff>
      <xdr:row>54</xdr:row>
      <xdr:rowOff>158750</xdr:rowOff>
    </xdr:to>
    <xdr:sp macro="" textlink="">
      <xdr:nvSpPr>
        <xdr:cNvPr id="209" name="円/楕円 208">
          <a:extLst>
            <a:ext uri="{FF2B5EF4-FFF2-40B4-BE49-F238E27FC236}">
              <a16:creationId xmlns:a16="http://schemas.microsoft.com/office/drawing/2014/main" id="{00000000-0008-0000-0400-0000D1000000}"/>
            </a:ext>
          </a:extLst>
        </xdr:cNvPr>
        <xdr:cNvSpPr/>
      </xdr:nvSpPr>
      <xdr:spPr>
        <a:xfrm>
          <a:off x="4775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73677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11" name="円/楕円 210">
          <a:extLst>
            <a:ext uri="{FF2B5EF4-FFF2-40B4-BE49-F238E27FC236}">
              <a16:creationId xmlns:a16="http://schemas.microsoft.com/office/drawing/2014/main" id="{00000000-0008-0000-0400-0000D3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13" name="円/楕円 212">
          <a:extLst>
            <a:ext uri="{FF2B5EF4-FFF2-40B4-BE49-F238E27FC236}">
              <a16:creationId xmlns:a16="http://schemas.microsoft.com/office/drawing/2014/main" id="{00000000-0008-0000-0400-0000D5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38100</xdr:rowOff>
    </xdr:from>
    <xdr:to>
      <xdr:col>3</xdr:col>
      <xdr:colOff>193675</xdr:colOff>
      <xdr:row>54</xdr:row>
      <xdr:rowOff>139700</xdr:rowOff>
    </xdr:to>
    <xdr:sp macro="" textlink="">
      <xdr:nvSpPr>
        <xdr:cNvPr id="215" name="円/楕円 214">
          <a:extLst>
            <a:ext uri="{FF2B5EF4-FFF2-40B4-BE49-F238E27FC236}">
              <a16:creationId xmlns:a16="http://schemas.microsoft.com/office/drawing/2014/main" id="{00000000-0008-0000-0400-0000D7000000}"/>
            </a:ext>
          </a:extLst>
        </xdr:cNvPr>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149877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217" name="円/楕円 216">
          <a:extLst>
            <a:ext uri="{FF2B5EF4-FFF2-40B4-BE49-F238E27FC236}">
              <a16:creationId xmlns:a16="http://schemas.microsoft.com/office/drawing/2014/main" id="{00000000-0008-0000-0400-0000D9000000}"/>
            </a:ext>
          </a:extLst>
        </xdr:cNvPr>
        <xdr:cNvSpPr/>
      </xdr:nvSpPr>
      <xdr:spPr>
        <a:xfrm>
          <a:off x="1270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35577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では、中位に位置している。繰出金については、国民健康保険事業会計については繰出金が増加する傾向にある。今後、県単位化されることもあり、保険料の見直しにより繰出金が縮減されればと考える。また、簡易水道事業会計において公債費支出が増加し、今後も繰出金が増加することが予想されている。事業会計においてコスト管理を実施し、収益改善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62</xdr:row>
      <xdr:rowOff>12700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52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77470</xdr:rowOff>
    </xdr:from>
    <xdr:to>
      <xdr:col>24</xdr:col>
      <xdr:colOff>31750</xdr:colOff>
      <xdr:row>58</xdr:row>
      <xdr:rowOff>12700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501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5097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160020</xdr:rowOff>
    </xdr:from>
    <xdr:to>
      <xdr:col>24</xdr:col>
      <xdr:colOff>82550</xdr:colOff>
      <xdr:row>57</xdr:row>
      <xdr:rowOff>90170</xdr:rowOff>
    </xdr:to>
    <xdr:sp macro="" textlink="">
      <xdr:nvSpPr>
        <xdr:cNvPr id="253" name="フローチャート : 判断 252">
          <a:extLst>
            <a:ext uri="{FF2B5EF4-FFF2-40B4-BE49-F238E27FC236}">
              <a16:creationId xmlns:a16="http://schemas.microsoft.com/office/drawing/2014/main" id="{00000000-0008-0000-0400-0000FD000000}"/>
            </a:ext>
          </a:extLst>
        </xdr:cNvPr>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127000</xdr:rowOff>
    </xdr:from>
    <xdr:to>
      <xdr:col>22</xdr:col>
      <xdr:colOff>565150</xdr:colOff>
      <xdr:row>57</xdr:row>
      <xdr:rowOff>77470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282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5" name="フローチャート : 判断 254">
          <a:extLst>
            <a:ext uri="{FF2B5EF4-FFF2-40B4-BE49-F238E27FC236}">
              <a16:creationId xmlns:a16="http://schemas.microsoft.com/office/drawing/2014/main" id="{00000000-0008-0000-0400-0000FF00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104140</xdr:rowOff>
    </xdr:from>
    <xdr:to>
      <xdr:col>21</xdr:col>
      <xdr:colOff>361950</xdr:colOff>
      <xdr:row>56</xdr:row>
      <xdr:rowOff>127000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705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a:extLst>
            <a:ext uri="{FF2B5EF4-FFF2-40B4-BE49-F238E27FC236}">
              <a16:creationId xmlns:a16="http://schemas.microsoft.com/office/drawing/2014/main" id="{00000000-0008-0000-0400-000002010000}"/>
            </a:ext>
          </a:extLst>
        </xdr:cNvPr>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104140</xdr:rowOff>
    </xdr:from>
    <xdr:to>
      <xdr:col>20</xdr:col>
      <xdr:colOff>158750</xdr:colOff>
      <xdr:row>56</xdr:row>
      <xdr:rowOff>111760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705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91440</xdr:rowOff>
    </xdr:from>
    <xdr:to>
      <xdr:col>20</xdr:col>
      <xdr:colOff>209550</xdr:colOff>
      <xdr:row>57</xdr:row>
      <xdr:rowOff>21590</xdr:rowOff>
    </xdr:to>
    <xdr:sp macro="" textlink="">
      <xdr:nvSpPr>
        <xdr:cNvPr id="261" name="フローチャート : 判断 260">
          <a:extLst>
            <a:ext uri="{FF2B5EF4-FFF2-40B4-BE49-F238E27FC236}">
              <a16:creationId xmlns:a16="http://schemas.microsoft.com/office/drawing/2014/main" id="{00000000-0008-0000-0400-000005010000}"/>
            </a:ext>
          </a:extLst>
        </xdr:cNvPr>
        <xdr:cNvSpPr/>
      </xdr:nvSpPr>
      <xdr:spPr>
        <a:xfrm>
          <a:off x="13843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6367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83820</xdr:rowOff>
    </xdr:from>
    <xdr:to>
      <xdr:col>19</xdr:col>
      <xdr:colOff>6350</xdr:colOff>
      <xdr:row>57</xdr:row>
      <xdr:rowOff>13970</xdr:rowOff>
    </xdr:to>
    <xdr:sp macro="" textlink="">
      <xdr:nvSpPr>
        <xdr:cNvPr id="263" name="フローチャート : 判断 262">
          <a:extLst>
            <a:ext uri="{FF2B5EF4-FFF2-40B4-BE49-F238E27FC236}">
              <a16:creationId xmlns:a16="http://schemas.microsoft.com/office/drawing/2014/main" id="{00000000-0008-0000-0400-000007010000}"/>
            </a:ext>
          </a:extLst>
        </xdr:cNvPr>
        <xdr:cNvSpPr/>
      </xdr:nvSpPr>
      <xdr:spPr>
        <a:xfrm>
          <a:off x="12954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170197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70" name="円/楕円 269">
          <a:extLst>
            <a:ext uri="{FF2B5EF4-FFF2-40B4-BE49-F238E27FC236}">
              <a16:creationId xmlns:a16="http://schemas.microsoft.com/office/drawing/2014/main" id="{00000000-0008-0000-0400-00000E010000}"/>
            </a:ext>
          </a:extLst>
        </xdr:cNvPr>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105427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26670</xdr:rowOff>
    </xdr:from>
    <xdr:to>
      <xdr:col>22</xdr:col>
      <xdr:colOff>615950</xdr:colOff>
      <xdr:row>57</xdr:row>
      <xdr:rowOff>128270</xdr:rowOff>
    </xdr:to>
    <xdr:sp macro="" textlink="">
      <xdr:nvSpPr>
        <xdr:cNvPr id="272" name="円/楕円 271">
          <a:extLst>
            <a:ext uri="{FF2B5EF4-FFF2-40B4-BE49-F238E27FC236}">
              <a16:creationId xmlns:a16="http://schemas.microsoft.com/office/drawing/2014/main" id="{00000000-0008-0000-0400-000010010000}"/>
            </a:ext>
          </a:extLst>
        </xdr:cNvPr>
        <xdr:cNvSpPr/>
      </xdr:nvSpPr>
      <xdr:spPr>
        <a:xfrm>
          <a:off x="15621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113047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76200</xdr:rowOff>
    </xdr:from>
    <xdr:to>
      <xdr:col>21</xdr:col>
      <xdr:colOff>412750</xdr:colOff>
      <xdr:row>57</xdr:row>
      <xdr:rowOff>6350</xdr:rowOff>
    </xdr:to>
    <xdr:sp macro="" textlink="">
      <xdr:nvSpPr>
        <xdr:cNvPr id="274" name="円/楕円 273">
          <a:extLst>
            <a:ext uri="{FF2B5EF4-FFF2-40B4-BE49-F238E27FC236}">
              <a16:creationId xmlns:a16="http://schemas.microsoft.com/office/drawing/2014/main" id="{00000000-0008-0000-0400-000012010000}"/>
            </a:ext>
          </a:extLst>
        </xdr:cNvPr>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53340</xdr:rowOff>
    </xdr:from>
    <xdr:to>
      <xdr:col>20</xdr:col>
      <xdr:colOff>209550</xdr:colOff>
      <xdr:row>56</xdr:row>
      <xdr:rowOff>154940</xdr:rowOff>
    </xdr:to>
    <xdr:sp macro="" textlink="">
      <xdr:nvSpPr>
        <xdr:cNvPr id="276" name="円/楕円 275">
          <a:extLst>
            <a:ext uri="{FF2B5EF4-FFF2-40B4-BE49-F238E27FC236}">
              <a16:creationId xmlns:a16="http://schemas.microsoft.com/office/drawing/2014/main" id="{00000000-0008-0000-0400-000014010000}"/>
            </a:ext>
          </a:extLst>
        </xdr:cNvPr>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78" name="円/楕円 277">
          <a:extLst>
            <a:ext uri="{FF2B5EF4-FFF2-40B4-BE49-F238E27FC236}">
              <a16:creationId xmlns:a16="http://schemas.microsoft.com/office/drawing/2014/main" id="{00000000-0008-0000-0400-000016010000}"/>
            </a:ext>
          </a:extLst>
        </xdr:cNvPr>
        <xdr:cNvSpPr/>
      </xdr:nvSpPr>
      <xdr:spPr>
        <a:xfrm>
          <a:off x="12954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1287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団体等への補助金や一部事務組合への負担金等、補助費等の経常構成比率は、類似団体の中では中上位に位置している。団体の補助金については、今後も適正な規模の補助金の設定を実施する。</a:t>
          </a:r>
        </a:p>
        <a:p>
          <a:r>
            <a:rPr kumimoji="1" lang="ja-JP" altLang="en-US" sz="1300">
              <a:latin typeface="ＭＳ Ｐゴシック"/>
            </a:rPr>
            <a:t>　本年度は前年度比</a:t>
          </a:r>
          <a:r>
            <a:rPr kumimoji="1" lang="en-US" altLang="ja-JP" sz="1300">
              <a:latin typeface="ＭＳ Ｐゴシック"/>
            </a:rPr>
            <a:t>1.7</a:t>
          </a:r>
          <a:r>
            <a:rPr kumimoji="1" lang="ja-JP" altLang="en-US" sz="1300">
              <a:latin typeface="ＭＳ Ｐゴシック"/>
            </a:rPr>
            <a:t>ポイントの増加となったが、これは一部事務組合の負担金や地方創生関連事業による補助金事業を実施したことによる。</a:t>
          </a:r>
        </a:p>
      </xdr:txBody>
    </xdr:sp>
    <xdr:clientData/>
  </xdr:twoCellAnchor>
  <xdr:oneCellAnchor>
    <xdr:from>
      <xdr:col>18</xdr:col>
      <xdr:colOff>44450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xdr:rowOff>
    </xdr:from>
    <xdr:to>
      <xdr:col>24</xdr:col>
      <xdr:colOff>31750</xdr:colOff>
      <xdr:row>40</xdr:row>
      <xdr:rowOff>17272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374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94505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34</xdr:row>
      <xdr:rowOff>8128</xdr:rowOff>
    </xdr:from>
    <xdr:to>
      <xdr:col>24</xdr:col>
      <xdr:colOff>120650</xdr:colOff>
      <xdr:row>34</xdr:row>
      <xdr:rowOff>8128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85852</xdr:rowOff>
    </xdr:from>
    <xdr:to>
      <xdr:col>24</xdr:col>
      <xdr:colOff>31750</xdr:colOff>
      <xdr:row>36</xdr:row>
      <xdr:rowOff>163576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25805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116857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1" name="フローチャート : 判断 310">
          <a:extLst>
            <a:ext uri="{FF2B5EF4-FFF2-40B4-BE49-F238E27FC236}">
              <a16:creationId xmlns:a16="http://schemas.microsoft.com/office/drawing/2014/main" id="{00000000-0008-0000-0400-000037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85852</xdr:rowOff>
    </xdr:from>
    <xdr:to>
      <xdr:col>22</xdr:col>
      <xdr:colOff>565150</xdr:colOff>
      <xdr:row>36</xdr:row>
      <xdr:rowOff>108712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2580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117348</xdr:rowOff>
    </xdr:from>
    <xdr:to>
      <xdr:col>22</xdr:col>
      <xdr:colOff>615950</xdr:colOff>
      <xdr:row>37</xdr:row>
      <xdr:rowOff>47498</xdr:rowOff>
    </xdr:to>
    <xdr:sp macro="" textlink="">
      <xdr:nvSpPr>
        <xdr:cNvPr id="313" name="フローチャート : 判断 312">
          <a:extLst>
            <a:ext uri="{FF2B5EF4-FFF2-40B4-BE49-F238E27FC236}">
              <a16:creationId xmlns:a16="http://schemas.microsoft.com/office/drawing/2014/main" id="{00000000-0008-0000-0400-000039010000}"/>
            </a:ext>
          </a:extLst>
        </xdr:cNvPr>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32275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108712</xdr:rowOff>
    </xdr:from>
    <xdr:to>
      <xdr:col>21</xdr:col>
      <xdr:colOff>361950</xdr:colOff>
      <xdr:row>36</xdr:row>
      <xdr:rowOff>108712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280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6" name="フローチャート : 判断 315">
          <a:extLst>
            <a:ext uri="{FF2B5EF4-FFF2-40B4-BE49-F238E27FC236}">
              <a16:creationId xmlns:a16="http://schemas.microsoft.com/office/drawing/2014/main" id="{00000000-0008-0000-0400-00003C010000}"/>
            </a:ext>
          </a:extLst>
        </xdr:cNvPr>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108712</xdr:rowOff>
    </xdr:from>
    <xdr:to>
      <xdr:col>20</xdr:col>
      <xdr:colOff>158750</xdr:colOff>
      <xdr:row>36</xdr:row>
      <xdr:rowOff>117856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2809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9" name="フローチャート :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21" name="フローチャート : 判断 320">
          <a:extLst>
            <a:ext uri="{FF2B5EF4-FFF2-40B4-BE49-F238E27FC236}">
              <a16:creationId xmlns:a16="http://schemas.microsoft.com/office/drawing/2014/main"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28" name="円/楕円 327">
          <a:extLst>
            <a:ext uri="{FF2B5EF4-FFF2-40B4-BE49-F238E27FC236}">
              <a16:creationId xmlns:a16="http://schemas.microsoft.com/office/drawing/2014/main" id="{00000000-0008-0000-0400-000048010000}"/>
            </a:ext>
          </a:extLst>
        </xdr:cNvPr>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129303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13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35052</xdr:rowOff>
    </xdr:from>
    <xdr:to>
      <xdr:col>22</xdr:col>
      <xdr:colOff>615950</xdr:colOff>
      <xdr:row>36</xdr:row>
      <xdr:rowOff>136652</xdr:rowOff>
    </xdr:to>
    <xdr:sp macro="" textlink="">
      <xdr:nvSpPr>
        <xdr:cNvPr id="330" name="円/楕円 329">
          <a:extLst>
            <a:ext uri="{FF2B5EF4-FFF2-40B4-BE49-F238E27FC236}">
              <a16:creationId xmlns:a16="http://schemas.microsoft.com/office/drawing/2014/main" id="{00000000-0008-0000-0400-00004A010000}"/>
            </a:ext>
          </a:extLst>
        </xdr:cNvPr>
        <xdr:cNvSpPr/>
      </xdr:nvSpPr>
      <xdr:spPr>
        <a:xfrm>
          <a:off x="15621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146829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57912</xdr:rowOff>
    </xdr:from>
    <xdr:to>
      <xdr:col>21</xdr:col>
      <xdr:colOff>412750</xdr:colOff>
      <xdr:row>36</xdr:row>
      <xdr:rowOff>159512</xdr:rowOff>
    </xdr:to>
    <xdr:sp macro="" textlink="">
      <xdr:nvSpPr>
        <xdr:cNvPr id="332" name="円/楕円 331">
          <a:extLst>
            <a:ext uri="{FF2B5EF4-FFF2-40B4-BE49-F238E27FC236}">
              <a16:creationId xmlns:a16="http://schemas.microsoft.com/office/drawing/2014/main" id="{00000000-0008-0000-0400-00004C010000}"/>
            </a:ext>
          </a:extLst>
        </xdr:cNvPr>
        <xdr:cNvSpPr/>
      </xdr:nvSpPr>
      <xdr:spPr>
        <a:xfrm>
          <a:off x="14732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169689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57912</xdr:rowOff>
    </xdr:from>
    <xdr:to>
      <xdr:col>20</xdr:col>
      <xdr:colOff>209550</xdr:colOff>
      <xdr:row>36</xdr:row>
      <xdr:rowOff>159512</xdr:rowOff>
    </xdr:to>
    <xdr:sp macro="" textlink="">
      <xdr:nvSpPr>
        <xdr:cNvPr id="334" name="円/楕円 333">
          <a:extLst>
            <a:ext uri="{FF2B5EF4-FFF2-40B4-BE49-F238E27FC236}">
              <a16:creationId xmlns:a16="http://schemas.microsoft.com/office/drawing/2014/main" id="{00000000-0008-0000-0400-00004E010000}"/>
            </a:ext>
          </a:extLst>
        </xdr:cNvPr>
        <xdr:cNvSpPr/>
      </xdr:nvSpPr>
      <xdr:spPr>
        <a:xfrm>
          <a:off x="13843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169689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36" name="円/楕円 335">
          <a:extLst>
            <a:ext uri="{FF2B5EF4-FFF2-40B4-BE49-F238E27FC236}">
              <a16:creationId xmlns:a16="http://schemas.microsoft.com/office/drawing/2014/main" id="{00000000-0008-0000-0400-000050010000}"/>
            </a:ext>
          </a:extLst>
        </xdr:cNvPr>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7383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本町は自主財源に乏しく、各種事業を行うに当たっては地方債による財源措置が不可欠なものとなっており、類似団体平均値と比較しても</a:t>
          </a:r>
          <a:r>
            <a:rPr kumimoji="1" lang="en-US" altLang="ja-JP" sz="1300">
              <a:latin typeface="ＭＳ Ｐゴシック"/>
            </a:rPr>
            <a:t>7.7</a:t>
          </a:r>
          <a:r>
            <a:rPr kumimoji="1" lang="ja-JP" altLang="en-US" sz="1300">
              <a:latin typeface="ＭＳ Ｐゴシック"/>
            </a:rPr>
            <a:t>ポイント大きい状況にある。しかしながら、平成</a:t>
          </a:r>
          <a:r>
            <a:rPr kumimoji="1" lang="en-US" altLang="ja-JP" sz="1300">
              <a:latin typeface="ＭＳ Ｐゴシック"/>
            </a:rPr>
            <a:t>19</a:t>
          </a:r>
          <a:r>
            <a:rPr kumimoji="1" lang="ja-JP" altLang="en-US" sz="1300">
              <a:latin typeface="ＭＳ Ｐゴシック"/>
            </a:rPr>
            <a:t>年度から繰上償還を実施し、後年度の公債費の縮減に努めてきた。</a:t>
          </a:r>
        </a:p>
        <a:p>
          <a:r>
            <a:rPr kumimoji="1" lang="ja-JP" altLang="en-US" sz="1300">
              <a:latin typeface="ＭＳ Ｐゴシック"/>
            </a:rPr>
            <a:t>　</a:t>
          </a:r>
          <a:r>
            <a:rPr kumimoji="1" lang="ja-JP" altLang="en-US" sz="1300">
              <a:solidFill>
                <a:sysClr val="windowText" lastClr="000000"/>
              </a:solidFill>
              <a:latin typeface="ＭＳ Ｐゴシック"/>
            </a:rPr>
            <a:t>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年度において、数字が</a:t>
          </a:r>
          <a:r>
            <a:rPr kumimoji="1" lang="en-US" altLang="ja-JP" sz="1300">
              <a:solidFill>
                <a:sysClr val="windowText" lastClr="000000"/>
              </a:solidFill>
              <a:latin typeface="ＭＳ Ｐゴシック"/>
            </a:rPr>
            <a:t>2.2</a:t>
          </a:r>
          <a:r>
            <a:rPr kumimoji="1" lang="ja-JP" altLang="en-US" sz="1300">
              <a:solidFill>
                <a:sysClr val="windowText" lastClr="000000"/>
              </a:solidFill>
              <a:latin typeface="ＭＳ Ｐゴシック"/>
            </a:rPr>
            <a:t>ポイント悪化した要因は、借入額の大きかった平成</a:t>
          </a:r>
          <a:r>
            <a:rPr kumimoji="1" lang="en-US" altLang="ja-JP" sz="1300">
              <a:solidFill>
                <a:sysClr val="windowText" lastClr="000000"/>
              </a:solidFill>
              <a:latin typeface="ＭＳ Ｐゴシック"/>
            </a:rPr>
            <a:t>25</a:t>
          </a:r>
          <a:r>
            <a:rPr kumimoji="1" lang="ja-JP" altLang="en-US" sz="1300">
              <a:solidFill>
                <a:sysClr val="windowText" lastClr="000000"/>
              </a:solidFill>
              <a:latin typeface="ＭＳ Ｐゴシック"/>
            </a:rPr>
            <a:t>年度の元金償還が始まったことによる。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今後は、新規事業の内容を精査するとともに地方債発行の抑制に努める。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72136</xdr:rowOff>
    </xdr:from>
    <xdr:to>
      <xdr:col>7</xdr:col>
      <xdr:colOff>15875</xdr:colOff>
      <xdr:row>80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59436"/>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99077</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80</xdr:row>
      <xdr:rowOff>127000</xdr:rowOff>
    </xdr:from>
    <xdr:to>
      <xdr:col>7</xdr:col>
      <xdr:colOff>104775</xdr:colOff>
      <xdr:row>80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158513</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74</xdr:row>
      <xdr:rowOff>72136</xdr:rowOff>
    </xdr:from>
    <xdr:to>
      <xdr:col>7</xdr:col>
      <xdr:colOff>104775</xdr:colOff>
      <xdr:row>74</xdr:row>
      <xdr:rowOff>72136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1270</xdr:rowOff>
    </xdr:from>
    <xdr:to>
      <xdr:col>7</xdr:col>
      <xdr:colOff>15875</xdr:colOff>
      <xdr:row>79</xdr:row>
      <xdr:rowOff>101854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54582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58438</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69" name="フローチャート : 判断 368">
          <a:extLst>
            <a:ext uri="{FF2B5EF4-FFF2-40B4-BE49-F238E27FC236}">
              <a16:creationId xmlns:a16="http://schemas.microsoft.com/office/drawing/2014/main" id="{00000000-0008-0000-0400-000071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1270</xdr:rowOff>
    </xdr:from>
    <xdr:to>
      <xdr:col>5</xdr:col>
      <xdr:colOff>549275</xdr:colOff>
      <xdr:row>79</xdr:row>
      <xdr:rowOff>124713</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545820"/>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71" name="フローチャート : 判断 370">
          <a:extLst>
            <a:ext uri="{FF2B5EF4-FFF2-40B4-BE49-F238E27FC236}">
              <a16:creationId xmlns:a16="http://schemas.microsoft.com/office/drawing/2014/main" id="{00000000-0008-0000-0400-000073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144542</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124713</xdr:rowOff>
    </xdr:from>
    <xdr:to>
      <xdr:col>4</xdr:col>
      <xdr:colOff>346075</xdr:colOff>
      <xdr:row>80</xdr:row>
      <xdr:rowOff>21844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669263"/>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73913</xdr:rowOff>
    </xdr:from>
    <xdr:to>
      <xdr:col>4</xdr:col>
      <xdr:colOff>396875</xdr:colOff>
      <xdr:row>78</xdr:row>
      <xdr:rowOff>4063</xdr:rowOff>
    </xdr:to>
    <xdr:sp macro="" textlink="">
      <xdr:nvSpPr>
        <xdr:cNvPr id="374" name="フローチャート : 判断 373">
          <a:extLst>
            <a:ext uri="{FF2B5EF4-FFF2-40B4-BE49-F238E27FC236}">
              <a16:creationId xmlns:a16="http://schemas.microsoft.com/office/drawing/2014/main" id="{00000000-0008-0000-0400-000076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14240</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21844</xdr:rowOff>
    </xdr:from>
    <xdr:to>
      <xdr:col>3</xdr:col>
      <xdr:colOff>142875</xdr:colOff>
      <xdr:row>80</xdr:row>
      <xdr:rowOff>76708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7378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92202</xdr:rowOff>
    </xdr:from>
    <xdr:to>
      <xdr:col>3</xdr:col>
      <xdr:colOff>193675</xdr:colOff>
      <xdr:row>78</xdr:row>
      <xdr:rowOff>22352</xdr:rowOff>
    </xdr:to>
    <xdr:sp macro="" textlink="">
      <xdr:nvSpPr>
        <xdr:cNvPr id="377" name="フローチャート : 判断 376">
          <a:extLst>
            <a:ext uri="{FF2B5EF4-FFF2-40B4-BE49-F238E27FC236}">
              <a16:creationId xmlns:a16="http://schemas.microsoft.com/office/drawing/2014/main" id="{00000000-0008-0000-0400-000079010000}"/>
            </a:ext>
          </a:extLst>
        </xdr:cNvPr>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32529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9" name="フローチャート : 判断 378">
          <a:extLst>
            <a:ext uri="{FF2B5EF4-FFF2-40B4-BE49-F238E27FC236}">
              <a16:creationId xmlns:a16="http://schemas.microsoft.com/office/drawing/2014/main" id="{00000000-0008-0000-0400-00007B010000}"/>
            </a:ext>
          </a:extLst>
        </xdr:cNvPr>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59962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51054</xdr:rowOff>
    </xdr:from>
    <xdr:to>
      <xdr:col>7</xdr:col>
      <xdr:colOff>66675</xdr:colOff>
      <xdr:row>79</xdr:row>
      <xdr:rowOff>152654</xdr:rowOff>
    </xdr:to>
    <xdr:sp macro="" textlink="">
      <xdr:nvSpPr>
        <xdr:cNvPr id="386" name="円/楕円 385">
          <a:extLst>
            <a:ext uri="{FF2B5EF4-FFF2-40B4-BE49-F238E27FC236}">
              <a16:creationId xmlns:a16="http://schemas.microsoft.com/office/drawing/2014/main" id="{00000000-0008-0000-0400-000082010000}"/>
            </a:ext>
          </a:extLst>
        </xdr:cNvPr>
        <xdr:cNvSpPr/>
      </xdr:nvSpPr>
      <xdr:spPr>
        <a:xfrm>
          <a:off x="47752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23131</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121920</xdr:rowOff>
    </xdr:from>
    <xdr:to>
      <xdr:col>5</xdr:col>
      <xdr:colOff>600075</xdr:colOff>
      <xdr:row>79</xdr:row>
      <xdr:rowOff>52070</xdr:rowOff>
    </xdr:to>
    <xdr:sp macro="" textlink="">
      <xdr:nvSpPr>
        <xdr:cNvPr id="388" name="円/楕円 387">
          <a:extLst>
            <a:ext uri="{FF2B5EF4-FFF2-40B4-BE49-F238E27FC236}">
              <a16:creationId xmlns:a16="http://schemas.microsoft.com/office/drawing/2014/main" id="{00000000-0008-0000-0400-000084010000}"/>
            </a:ext>
          </a:extLst>
        </xdr:cNvPr>
        <xdr:cNvSpPr/>
      </xdr:nvSpPr>
      <xdr:spPr>
        <a:xfrm>
          <a:off x="3937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36847</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73913</xdr:rowOff>
    </xdr:from>
    <xdr:to>
      <xdr:col>4</xdr:col>
      <xdr:colOff>396875</xdr:colOff>
      <xdr:row>80</xdr:row>
      <xdr:rowOff>4063</xdr:rowOff>
    </xdr:to>
    <xdr:sp macro="" textlink="">
      <xdr:nvSpPr>
        <xdr:cNvPr id="390" name="円/楕円 389">
          <a:extLst>
            <a:ext uri="{FF2B5EF4-FFF2-40B4-BE49-F238E27FC236}">
              <a16:creationId xmlns:a16="http://schemas.microsoft.com/office/drawing/2014/main" id="{00000000-0008-0000-0400-000086010000}"/>
            </a:ext>
          </a:extLst>
        </xdr:cNvPr>
        <xdr:cNvSpPr/>
      </xdr:nvSpPr>
      <xdr:spPr>
        <a:xfrm>
          <a:off x="3048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160290</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142494</xdr:rowOff>
    </xdr:from>
    <xdr:to>
      <xdr:col>3</xdr:col>
      <xdr:colOff>193675</xdr:colOff>
      <xdr:row>80</xdr:row>
      <xdr:rowOff>72644</xdr:rowOff>
    </xdr:to>
    <xdr:sp macro="" textlink="">
      <xdr:nvSpPr>
        <xdr:cNvPr id="392" name="円/楕円 391">
          <a:extLst>
            <a:ext uri="{FF2B5EF4-FFF2-40B4-BE49-F238E27FC236}">
              <a16:creationId xmlns:a16="http://schemas.microsoft.com/office/drawing/2014/main" id="{00000000-0008-0000-0400-000088010000}"/>
            </a:ext>
          </a:extLst>
        </xdr:cNvPr>
        <xdr:cNvSpPr/>
      </xdr:nvSpPr>
      <xdr:spPr>
        <a:xfrm>
          <a:off x="21590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57421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77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25908</xdr:rowOff>
    </xdr:from>
    <xdr:to>
      <xdr:col>1</xdr:col>
      <xdr:colOff>676275</xdr:colOff>
      <xdr:row>80</xdr:row>
      <xdr:rowOff>127508</xdr:rowOff>
    </xdr:to>
    <xdr:sp macro="" textlink="">
      <xdr:nvSpPr>
        <xdr:cNvPr id="394" name="円/楕円 393">
          <a:extLst>
            <a:ext uri="{FF2B5EF4-FFF2-40B4-BE49-F238E27FC236}">
              <a16:creationId xmlns:a16="http://schemas.microsoft.com/office/drawing/2014/main" id="{00000000-0008-0000-0400-00008A010000}"/>
            </a:ext>
          </a:extLst>
        </xdr:cNvPr>
        <xdr:cNvSpPr/>
      </xdr:nvSpPr>
      <xdr:spPr>
        <a:xfrm>
          <a:off x="1270000" y="137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112285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82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類似団体や全国平均と比較しても割合が低く、公債費以外の支出については十分な削減が行われていると考える。</a:t>
          </a:r>
          <a:endParaRPr lang="ja-JP" altLang="ja-JP" sz="1300">
            <a:effectLst/>
          </a:endParaRPr>
        </a:p>
        <a:p>
          <a:r>
            <a:rPr kumimoji="1" lang="ja-JP" altLang="ja-JP" sz="1300">
              <a:solidFill>
                <a:schemeClr val="dk1"/>
              </a:solidFill>
              <a:effectLst/>
              <a:latin typeface="+mn-lt"/>
              <a:ea typeface="+mn-ea"/>
              <a:cs typeface="+mn-cs"/>
            </a:rPr>
            <a:t>　今後も、交付金等特定財源を伴わない事業については、十分に協議を行い、経常収支の健全化に努める。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42418</xdr:rowOff>
    </xdr:from>
    <xdr:to>
      <xdr:col>24</xdr:col>
      <xdr:colOff>31750</xdr:colOff>
      <xdr:row>80</xdr:row>
      <xdr:rowOff>168148</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5826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140225</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628650</xdr:colOff>
      <xdr:row>80</xdr:row>
      <xdr:rowOff>168148</xdr:rowOff>
    </xdr:from>
    <xdr:to>
      <xdr:col>24</xdr:col>
      <xdr:colOff>120650</xdr:colOff>
      <xdr:row>80</xdr:row>
      <xdr:rowOff>168148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128795</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0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23</xdr:col>
      <xdr:colOff>628650</xdr:colOff>
      <xdr:row>73</xdr:row>
      <xdr:rowOff>42418</xdr:rowOff>
    </xdr:from>
    <xdr:to>
      <xdr:col>24</xdr:col>
      <xdr:colOff>120650</xdr:colOff>
      <xdr:row>73</xdr:row>
      <xdr:rowOff>42418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58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28702</xdr:rowOff>
    </xdr:from>
    <xdr:to>
      <xdr:col>24</xdr:col>
      <xdr:colOff>31750</xdr:colOff>
      <xdr:row>75</xdr:row>
      <xdr:rowOff>92710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288745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123714</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9824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151637</xdr:rowOff>
    </xdr:from>
    <xdr:to>
      <xdr:col>24</xdr:col>
      <xdr:colOff>82550</xdr:colOff>
      <xdr:row>76</xdr:row>
      <xdr:rowOff>81787</xdr:rowOff>
    </xdr:to>
    <xdr:sp macro="" textlink="">
      <xdr:nvSpPr>
        <xdr:cNvPr id="428" name="フローチャート : 判断 427">
          <a:extLst>
            <a:ext uri="{FF2B5EF4-FFF2-40B4-BE49-F238E27FC236}">
              <a16:creationId xmlns:a16="http://schemas.microsoft.com/office/drawing/2014/main" id="{00000000-0008-0000-0400-0000AC010000}"/>
            </a:ext>
          </a:extLst>
        </xdr:cNvPr>
        <xdr:cNvSpPr/>
      </xdr:nvSpPr>
      <xdr:spPr>
        <a:xfrm>
          <a:off x="164592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28702</xdr:rowOff>
    </xdr:from>
    <xdr:to>
      <xdr:col>22</xdr:col>
      <xdr:colOff>565150</xdr:colOff>
      <xdr:row>75</xdr:row>
      <xdr:rowOff>33274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28874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41910</xdr:rowOff>
    </xdr:from>
    <xdr:to>
      <xdr:col>22</xdr:col>
      <xdr:colOff>615950</xdr:colOff>
      <xdr:row>75</xdr:row>
      <xdr:rowOff>143510</xdr:rowOff>
    </xdr:to>
    <xdr:sp macro="" textlink="">
      <xdr:nvSpPr>
        <xdr:cNvPr id="430" name="フローチャート : 判断 429">
          <a:extLst>
            <a:ext uri="{FF2B5EF4-FFF2-40B4-BE49-F238E27FC236}">
              <a16:creationId xmlns:a16="http://schemas.microsoft.com/office/drawing/2014/main" id="{00000000-0008-0000-0400-0000AE010000}"/>
            </a:ext>
          </a:extLst>
        </xdr:cNvPr>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128288</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87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149860</xdr:rowOff>
    </xdr:from>
    <xdr:to>
      <xdr:col>21</xdr:col>
      <xdr:colOff>361950</xdr:colOff>
      <xdr:row>75</xdr:row>
      <xdr:rowOff>33274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28371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165354</xdr:rowOff>
    </xdr:from>
    <xdr:to>
      <xdr:col>21</xdr:col>
      <xdr:colOff>412750</xdr:colOff>
      <xdr:row>76</xdr:row>
      <xdr:rowOff>95504</xdr:rowOff>
    </xdr:to>
    <xdr:sp macro="" textlink="">
      <xdr:nvSpPr>
        <xdr:cNvPr id="433" name="フローチャート : 判断 432">
          <a:extLst>
            <a:ext uri="{FF2B5EF4-FFF2-40B4-BE49-F238E27FC236}">
              <a16:creationId xmlns:a16="http://schemas.microsoft.com/office/drawing/2014/main" id="{00000000-0008-0000-0400-0000B1010000}"/>
            </a:ext>
          </a:extLst>
        </xdr:cNvPr>
        <xdr:cNvSpPr/>
      </xdr:nvSpPr>
      <xdr:spPr>
        <a:xfrm>
          <a:off x="14732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80281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149860</xdr:rowOff>
    </xdr:from>
    <xdr:to>
      <xdr:col>20</xdr:col>
      <xdr:colOff>158750</xdr:colOff>
      <xdr:row>75</xdr:row>
      <xdr:rowOff>33274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28371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101346</xdr:rowOff>
    </xdr:from>
    <xdr:to>
      <xdr:col>20</xdr:col>
      <xdr:colOff>209550</xdr:colOff>
      <xdr:row>76</xdr:row>
      <xdr:rowOff>31496</xdr:rowOff>
    </xdr:to>
    <xdr:sp macro="" textlink="">
      <xdr:nvSpPr>
        <xdr:cNvPr id="436" name="フローチャート : 判断 435">
          <a:extLst>
            <a:ext uri="{FF2B5EF4-FFF2-40B4-BE49-F238E27FC236}">
              <a16:creationId xmlns:a16="http://schemas.microsoft.com/office/drawing/2014/main" id="{00000000-0008-0000-0400-0000B4010000}"/>
            </a:ext>
          </a:extLst>
        </xdr:cNvPr>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16273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38" name="フローチャート : 判断 437">
          <a:extLst>
            <a:ext uri="{FF2B5EF4-FFF2-40B4-BE49-F238E27FC236}">
              <a16:creationId xmlns:a16="http://schemas.microsoft.com/office/drawing/2014/main" id="{00000000-0008-0000-0400-0000B6010000}"/>
            </a:ext>
          </a:extLst>
        </xdr:cNvPr>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39133</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41910</xdr:rowOff>
    </xdr:from>
    <xdr:to>
      <xdr:col>24</xdr:col>
      <xdr:colOff>82550</xdr:colOff>
      <xdr:row>75</xdr:row>
      <xdr:rowOff>143510</xdr:rowOff>
    </xdr:to>
    <xdr:sp macro="" textlink="">
      <xdr:nvSpPr>
        <xdr:cNvPr id="445" name="円/楕円 444">
          <a:extLst>
            <a:ext uri="{FF2B5EF4-FFF2-40B4-BE49-F238E27FC236}">
              <a16:creationId xmlns:a16="http://schemas.microsoft.com/office/drawing/2014/main" id="{00000000-0008-0000-0400-0000BD010000}"/>
            </a:ext>
          </a:extLst>
        </xdr:cNvPr>
        <xdr:cNvSpPr/>
      </xdr:nvSpPr>
      <xdr:spPr>
        <a:xfrm>
          <a:off x="16459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58437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149352</xdr:rowOff>
    </xdr:from>
    <xdr:to>
      <xdr:col>22</xdr:col>
      <xdr:colOff>615950</xdr:colOff>
      <xdr:row>75</xdr:row>
      <xdr:rowOff>79502</xdr:rowOff>
    </xdr:to>
    <xdr:sp macro="" textlink="">
      <xdr:nvSpPr>
        <xdr:cNvPr id="447" name="円/楕円 446">
          <a:extLst>
            <a:ext uri="{FF2B5EF4-FFF2-40B4-BE49-F238E27FC236}">
              <a16:creationId xmlns:a16="http://schemas.microsoft.com/office/drawing/2014/main" id="{00000000-0008-0000-0400-0000BF010000}"/>
            </a:ext>
          </a:extLst>
        </xdr:cNvPr>
        <xdr:cNvSpPr/>
      </xdr:nvSpPr>
      <xdr:spPr>
        <a:xfrm>
          <a:off x="15621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89679</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605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153924</xdr:rowOff>
    </xdr:from>
    <xdr:to>
      <xdr:col>21</xdr:col>
      <xdr:colOff>412750</xdr:colOff>
      <xdr:row>75</xdr:row>
      <xdr:rowOff>84074</xdr:rowOff>
    </xdr:to>
    <xdr:sp macro="" textlink="">
      <xdr:nvSpPr>
        <xdr:cNvPr id="449" name="円/楕円 448">
          <a:extLst>
            <a:ext uri="{FF2B5EF4-FFF2-40B4-BE49-F238E27FC236}">
              <a16:creationId xmlns:a16="http://schemas.microsoft.com/office/drawing/2014/main" id="{00000000-0008-0000-0400-0000C1010000}"/>
            </a:ext>
          </a:extLst>
        </xdr:cNvPr>
        <xdr:cNvSpPr/>
      </xdr:nvSpPr>
      <xdr:spPr>
        <a:xfrm>
          <a:off x="14732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94251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61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99060</xdr:rowOff>
    </xdr:from>
    <xdr:to>
      <xdr:col>20</xdr:col>
      <xdr:colOff>209550</xdr:colOff>
      <xdr:row>75</xdr:row>
      <xdr:rowOff>29210</xdr:rowOff>
    </xdr:to>
    <xdr:sp macro="" textlink="">
      <xdr:nvSpPr>
        <xdr:cNvPr id="451" name="円/楕円 450">
          <a:extLst>
            <a:ext uri="{FF2B5EF4-FFF2-40B4-BE49-F238E27FC236}">
              <a16:creationId xmlns:a16="http://schemas.microsoft.com/office/drawing/2014/main" id="{00000000-0008-0000-0400-0000C3010000}"/>
            </a:ext>
          </a:extLst>
        </xdr:cNvPr>
        <xdr:cNvSpPr/>
      </xdr:nvSpPr>
      <xdr:spPr>
        <a:xfrm>
          <a:off x="13843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39387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153924</xdr:rowOff>
    </xdr:from>
    <xdr:to>
      <xdr:col>19</xdr:col>
      <xdr:colOff>6350</xdr:colOff>
      <xdr:row>75</xdr:row>
      <xdr:rowOff>84074</xdr:rowOff>
    </xdr:to>
    <xdr:sp macro="" textlink="">
      <xdr:nvSpPr>
        <xdr:cNvPr id="453" name="円/楕円 452">
          <a:extLst>
            <a:ext uri="{FF2B5EF4-FFF2-40B4-BE49-F238E27FC236}">
              <a16:creationId xmlns:a16="http://schemas.microsoft.com/office/drawing/2014/main" id="{00000000-0008-0000-0400-0000C5010000}"/>
            </a:ext>
          </a:extLst>
        </xdr:cNvPr>
        <xdr:cNvSpPr/>
      </xdr:nvSpPr>
      <xdr:spPr>
        <a:xfrm>
          <a:off x="12954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94251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61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和歌山県紀美野町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71407</xdr:rowOff>
    </xdr:from>
    <xdr:to>
      <xdr:col>4</xdr:col>
      <xdr:colOff>1117600</xdr:colOff>
      <xdr:row>20</xdr:row>
      <xdr:rowOff>102945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76432"/>
          <a:ext cx="0" cy="14031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75022</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89,089</a:t>
          </a:r>
          <a:endParaRPr kumimoji="1" lang="ja-JP" altLang="en-US" sz="1000" b="1">
            <a:latin typeface="ＭＳ Ｐゴシック"/>
          </a:endParaRPr>
        </a:p>
      </xdr:txBody>
    </xdr:sp>
    <xdr:clientData/>
  </xdr:oneCellAnchor>
  <xdr:twoCellAnchor>
    <xdr:from>
      <xdr:col>4</xdr:col>
      <xdr:colOff>1028700</xdr:colOff>
      <xdr:row>20</xdr:row>
      <xdr:rowOff>102945</xdr:rowOff>
    </xdr:from>
    <xdr:to>
      <xdr:col>5</xdr:col>
      <xdr:colOff>73025</xdr:colOff>
      <xdr:row>20</xdr:row>
      <xdr:rowOff>102945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95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157784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1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242,538</a:t>
          </a:r>
          <a:endParaRPr kumimoji="1" lang="ja-JP" altLang="en-US" sz="1000" b="1">
            <a:latin typeface="ＭＳ Ｐゴシック"/>
          </a:endParaRPr>
        </a:p>
      </xdr:txBody>
    </xdr:sp>
    <xdr:clientData/>
  </xdr:oneCellAnchor>
  <xdr:twoCellAnchor>
    <xdr:from>
      <xdr:col>4</xdr:col>
      <xdr:colOff>1028700</xdr:colOff>
      <xdr:row>12</xdr:row>
      <xdr:rowOff>71407</xdr:rowOff>
    </xdr:from>
    <xdr:to>
      <xdr:col>5</xdr:col>
      <xdr:colOff>73025</xdr:colOff>
      <xdr:row>12</xdr:row>
      <xdr:rowOff>71407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764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123126</xdr:rowOff>
    </xdr:from>
    <xdr:to>
      <xdr:col>4</xdr:col>
      <xdr:colOff>1117600</xdr:colOff>
      <xdr:row>15</xdr:row>
      <xdr:rowOff>1867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2571051"/>
          <a:ext cx="647700" cy="50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140013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10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132,676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167936</xdr:rowOff>
    </xdr:from>
    <xdr:to>
      <xdr:col>5</xdr:col>
      <xdr:colOff>34925</xdr:colOff>
      <xdr:row>18</xdr:row>
      <xdr:rowOff>98086</xdr:rowOff>
    </xdr:to>
    <xdr:sp macro="" textlink="">
      <xdr:nvSpPr>
        <xdr:cNvPr id="50" name="フローチャート : 判断 49">
          <a:extLst>
            <a:ext uri="{FF2B5EF4-FFF2-40B4-BE49-F238E27FC236}">
              <a16:creationId xmlns:a16="http://schemas.microsoft.com/office/drawing/2014/main" id="{00000000-0008-0000-0500-000032000000}"/>
            </a:ext>
          </a:extLst>
        </xdr:cNvPr>
        <xdr:cNvSpPr/>
      </xdr:nvSpPr>
      <xdr:spPr bwMode="auto">
        <a:xfrm>
          <a:off x="56007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123126</xdr:rowOff>
    </xdr:from>
    <xdr:to>
      <xdr:col>4</xdr:col>
      <xdr:colOff>469900</xdr:colOff>
      <xdr:row>14</xdr:row>
      <xdr:rowOff>150302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571051"/>
          <a:ext cx="698500" cy="27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22775</xdr:rowOff>
    </xdr:from>
    <xdr:to>
      <xdr:col>4</xdr:col>
      <xdr:colOff>520700</xdr:colOff>
      <xdr:row>18</xdr:row>
      <xdr:rowOff>124375</xdr:rowOff>
    </xdr:to>
    <xdr:sp macro="" textlink="">
      <xdr:nvSpPr>
        <xdr:cNvPr id="52" name="フローチャート : 判断 51">
          <a:extLst>
            <a:ext uri="{FF2B5EF4-FFF2-40B4-BE49-F238E27FC236}">
              <a16:creationId xmlns:a16="http://schemas.microsoft.com/office/drawing/2014/main" id="{00000000-0008-0000-0500-000034000000}"/>
            </a:ext>
          </a:extLst>
        </xdr:cNvPr>
        <xdr:cNvSpPr/>
      </xdr:nvSpPr>
      <xdr:spPr bwMode="auto">
        <a:xfrm>
          <a:off x="4953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109152</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24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150302</xdr:rowOff>
    </xdr:from>
    <xdr:to>
      <xdr:col>3</xdr:col>
      <xdr:colOff>904875</xdr:colOff>
      <xdr:row>15</xdr:row>
      <xdr:rowOff>8451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598227"/>
          <a:ext cx="698500" cy="29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19</xdr:row>
      <xdr:rowOff>40468</xdr:rowOff>
    </xdr:from>
    <xdr:to>
      <xdr:col>3</xdr:col>
      <xdr:colOff>955675</xdr:colOff>
      <xdr:row>19</xdr:row>
      <xdr:rowOff>142068</xdr:rowOff>
    </xdr:to>
    <xdr:sp macro="" textlink="">
      <xdr:nvSpPr>
        <xdr:cNvPr id="55" name="フローチャート : 判断 54">
          <a:extLst>
            <a:ext uri="{FF2B5EF4-FFF2-40B4-BE49-F238E27FC236}">
              <a16:creationId xmlns:a16="http://schemas.microsoft.com/office/drawing/2014/main" id="{00000000-0008-0000-0500-000037000000}"/>
            </a:ext>
          </a:extLst>
        </xdr:cNvPr>
        <xdr:cNvSpPr/>
      </xdr:nvSpPr>
      <xdr:spPr bwMode="auto">
        <a:xfrm>
          <a:off x="4254500" y="3345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126845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43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8451</xdr:rowOff>
    </xdr:from>
    <xdr:to>
      <xdr:col>3</xdr:col>
      <xdr:colOff>206375</xdr:colOff>
      <xdr:row>15</xdr:row>
      <xdr:rowOff>73950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627826"/>
          <a:ext cx="698500" cy="65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19</xdr:row>
      <xdr:rowOff>67690</xdr:rowOff>
    </xdr:from>
    <xdr:to>
      <xdr:col>3</xdr:col>
      <xdr:colOff>257175</xdr:colOff>
      <xdr:row>19</xdr:row>
      <xdr:rowOff>169290</xdr:rowOff>
    </xdr:to>
    <xdr:sp macro="" textlink="">
      <xdr:nvSpPr>
        <xdr:cNvPr id="58" name="フローチャート : 判断 57">
          <a:extLst>
            <a:ext uri="{FF2B5EF4-FFF2-40B4-BE49-F238E27FC236}">
              <a16:creationId xmlns:a16="http://schemas.microsoft.com/office/drawing/2014/main" id="{00000000-0008-0000-0500-00003A000000}"/>
            </a:ext>
          </a:extLst>
        </xdr:cNvPr>
        <xdr:cNvSpPr/>
      </xdr:nvSpPr>
      <xdr:spPr bwMode="auto">
        <a:xfrm>
          <a:off x="3556000" y="3372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154067</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45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590550</xdr:colOff>
      <xdr:row>19</xdr:row>
      <xdr:rowOff>59406</xdr:rowOff>
    </xdr:from>
    <xdr:to>
      <xdr:col>2</xdr:col>
      <xdr:colOff>692150</xdr:colOff>
      <xdr:row>19</xdr:row>
      <xdr:rowOff>161006</xdr:rowOff>
    </xdr:to>
    <xdr:sp macro="" textlink="">
      <xdr:nvSpPr>
        <xdr:cNvPr id="60" name="フローチャート : 判断 59">
          <a:extLst>
            <a:ext uri="{FF2B5EF4-FFF2-40B4-BE49-F238E27FC236}">
              <a16:creationId xmlns:a16="http://schemas.microsoft.com/office/drawing/2014/main" id="{00000000-0008-0000-0500-00003C000000}"/>
            </a:ext>
          </a:extLst>
        </xdr:cNvPr>
        <xdr:cNvSpPr/>
      </xdr:nvSpPr>
      <xdr:spPr bwMode="auto">
        <a:xfrm>
          <a:off x="2857500" y="33645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145783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5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122517</xdr:rowOff>
    </xdr:from>
    <xdr:to>
      <xdr:col>5</xdr:col>
      <xdr:colOff>34925</xdr:colOff>
      <xdr:row>15</xdr:row>
      <xdr:rowOff>52667</xdr:rowOff>
    </xdr:to>
    <xdr:sp macro="" textlink="">
      <xdr:nvSpPr>
        <xdr:cNvPr id="67" name="円/楕円 66">
          <a:extLst>
            <a:ext uri="{FF2B5EF4-FFF2-40B4-BE49-F238E27FC236}">
              <a16:creationId xmlns:a16="http://schemas.microsoft.com/office/drawing/2014/main" id="{00000000-0008-0000-0500-000043000000}"/>
            </a:ext>
          </a:extLst>
        </xdr:cNvPr>
        <xdr:cNvSpPr/>
      </xdr:nvSpPr>
      <xdr:spPr bwMode="auto">
        <a:xfrm>
          <a:off x="5600700" y="2570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139044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41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193,893</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72326</xdr:rowOff>
    </xdr:from>
    <xdr:to>
      <xdr:col>4</xdr:col>
      <xdr:colOff>520700</xdr:colOff>
      <xdr:row>15</xdr:row>
      <xdr:rowOff>2476</xdr:rowOff>
    </xdr:to>
    <xdr:sp macro="" textlink="">
      <xdr:nvSpPr>
        <xdr:cNvPr id="69" name="円/楕円 68">
          <a:extLst>
            <a:ext uri="{FF2B5EF4-FFF2-40B4-BE49-F238E27FC236}">
              <a16:creationId xmlns:a16="http://schemas.microsoft.com/office/drawing/2014/main" id="{00000000-0008-0000-0500-000045000000}"/>
            </a:ext>
          </a:extLst>
        </xdr:cNvPr>
        <xdr:cNvSpPr/>
      </xdr:nvSpPr>
      <xdr:spPr bwMode="auto">
        <a:xfrm>
          <a:off x="4953000" y="2520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12653</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289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199,382</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99502</xdr:rowOff>
    </xdr:from>
    <xdr:to>
      <xdr:col>3</xdr:col>
      <xdr:colOff>955675</xdr:colOff>
      <xdr:row>15</xdr:row>
      <xdr:rowOff>29652</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4254500" y="2547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39829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316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196,410</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129101</xdr:rowOff>
    </xdr:from>
    <xdr:to>
      <xdr:col>3</xdr:col>
      <xdr:colOff>257175</xdr:colOff>
      <xdr:row>15</xdr:row>
      <xdr:rowOff>59251</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3556000" y="2577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69428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345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193,173</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23150</xdr:rowOff>
    </xdr:from>
    <xdr:to>
      <xdr:col>2</xdr:col>
      <xdr:colOff>692150</xdr:colOff>
      <xdr:row>15</xdr:row>
      <xdr:rowOff>124750</xdr:rowOff>
    </xdr:to>
    <xdr:sp macro="" textlink="">
      <xdr:nvSpPr>
        <xdr:cNvPr id="75" name="円/楕円 74">
          <a:extLst>
            <a:ext uri="{FF2B5EF4-FFF2-40B4-BE49-F238E27FC236}">
              <a16:creationId xmlns:a16="http://schemas.microsoft.com/office/drawing/2014/main" id="{00000000-0008-0000-0500-00004B000000}"/>
            </a:ext>
          </a:extLst>
        </xdr:cNvPr>
        <xdr:cNvSpPr/>
      </xdr:nvSpPr>
      <xdr:spPr bwMode="auto">
        <a:xfrm>
          <a:off x="2857500" y="2642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134927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4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186,010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55315</xdr:rowOff>
    </xdr:from>
    <xdr:to>
      <xdr:col>4</xdr:col>
      <xdr:colOff>1117600</xdr:colOff>
      <xdr:row>37</xdr:row>
      <xdr:rowOff>217012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5979865"/>
          <a:ext cx="0" cy="1361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189089</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1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-8,725</a:t>
          </a:r>
          <a:endParaRPr kumimoji="1" lang="ja-JP" altLang="en-US" sz="1000" b="1">
            <a:latin typeface="ＭＳ Ｐゴシック"/>
          </a:endParaRPr>
        </a:p>
      </xdr:txBody>
    </xdr:sp>
    <xdr:clientData/>
  </xdr:oneCellAnchor>
  <xdr:twoCellAnchor>
    <xdr:from>
      <xdr:col>4</xdr:col>
      <xdr:colOff>1028700</xdr:colOff>
      <xdr:row>37</xdr:row>
      <xdr:rowOff>217012</xdr:rowOff>
    </xdr:from>
    <xdr:to>
      <xdr:col>5</xdr:col>
      <xdr:colOff>73025</xdr:colOff>
      <xdr:row>37</xdr:row>
      <xdr:rowOff>217012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41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313142</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72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62,763</a:t>
          </a:r>
          <a:endParaRPr kumimoji="1" lang="ja-JP" altLang="en-US" sz="1000" b="1">
            <a:latin typeface="ＭＳ Ｐゴシック"/>
          </a:endParaRPr>
        </a:p>
      </xdr:txBody>
    </xdr:sp>
    <xdr:clientData/>
  </xdr:oneCellAnchor>
  <xdr:twoCellAnchor>
    <xdr:from>
      <xdr:col>4</xdr:col>
      <xdr:colOff>1028700</xdr:colOff>
      <xdr:row>33</xdr:row>
      <xdr:rowOff>55315</xdr:rowOff>
    </xdr:from>
    <xdr:to>
      <xdr:col>5</xdr:col>
      <xdr:colOff>73025</xdr:colOff>
      <xdr:row>33</xdr:row>
      <xdr:rowOff>55315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59798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300641</xdr:rowOff>
    </xdr:from>
    <xdr:to>
      <xdr:col>4</xdr:col>
      <xdr:colOff>1117600</xdr:colOff>
      <xdr:row>35</xdr:row>
      <xdr:rowOff>69659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568091"/>
          <a:ext cx="647700" cy="111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4557</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614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32480</xdr:rowOff>
    </xdr:from>
    <xdr:to>
      <xdr:col>5</xdr:col>
      <xdr:colOff>34925</xdr:colOff>
      <xdr:row>35</xdr:row>
      <xdr:rowOff>134080</xdr:rowOff>
    </xdr:to>
    <xdr:sp macro="" textlink="">
      <xdr:nvSpPr>
        <xdr:cNvPr id="111" name="フローチャート : 判断 110">
          <a:extLst>
            <a:ext uri="{FF2B5EF4-FFF2-40B4-BE49-F238E27FC236}">
              <a16:creationId xmlns:a16="http://schemas.microsoft.com/office/drawing/2014/main" id="{00000000-0008-0000-0500-00006F000000}"/>
            </a:ext>
          </a:extLst>
        </xdr:cNvPr>
        <xdr:cNvSpPr/>
      </xdr:nvSpPr>
      <xdr:spPr bwMode="auto">
        <a:xfrm>
          <a:off x="56007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333102</xdr:rowOff>
    </xdr:from>
    <xdr:to>
      <xdr:col>4</xdr:col>
      <xdr:colOff>469900</xdr:colOff>
      <xdr:row>35</xdr:row>
      <xdr:rowOff>69659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600552"/>
          <a:ext cx="698500" cy="79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37071</xdr:rowOff>
    </xdr:from>
    <xdr:to>
      <xdr:col>4</xdr:col>
      <xdr:colOff>520700</xdr:colOff>
      <xdr:row>35</xdr:row>
      <xdr:rowOff>138671</xdr:rowOff>
    </xdr:to>
    <xdr:sp macro="" textlink="">
      <xdr:nvSpPr>
        <xdr:cNvPr id="113" name="フローチャート : 判断 112">
          <a:extLst>
            <a:ext uri="{FF2B5EF4-FFF2-40B4-BE49-F238E27FC236}">
              <a16:creationId xmlns:a16="http://schemas.microsoft.com/office/drawing/2014/main" id="{00000000-0008-0000-0500-000071000000}"/>
            </a:ext>
          </a:extLst>
        </xdr:cNvPr>
        <xdr:cNvSpPr/>
      </xdr:nvSpPr>
      <xdr:spPr bwMode="auto">
        <a:xfrm>
          <a:off x="4953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123448</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733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117818</xdr:rowOff>
    </xdr:from>
    <xdr:to>
      <xdr:col>3</xdr:col>
      <xdr:colOff>904875</xdr:colOff>
      <xdr:row>34</xdr:row>
      <xdr:rowOff>333102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385268"/>
          <a:ext cx="698500" cy="215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69723</xdr:rowOff>
    </xdr:from>
    <xdr:to>
      <xdr:col>3</xdr:col>
      <xdr:colOff>955675</xdr:colOff>
      <xdr:row>35</xdr:row>
      <xdr:rowOff>171323</xdr:rowOff>
    </xdr:to>
    <xdr:sp macro="" textlink="">
      <xdr:nvSpPr>
        <xdr:cNvPr id="116" name="フローチャート : 判断 115">
          <a:extLst>
            <a:ext uri="{FF2B5EF4-FFF2-40B4-BE49-F238E27FC236}">
              <a16:creationId xmlns:a16="http://schemas.microsoft.com/office/drawing/2014/main" id="{00000000-0008-0000-0500-000074000000}"/>
            </a:ext>
          </a:extLst>
        </xdr:cNvPr>
        <xdr:cNvSpPr/>
      </xdr:nvSpPr>
      <xdr:spPr bwMode="auto">
        <a:xfrm>
          <a:off x="42545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156100</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76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65621</xdr:rowOff>
    </xdr:from>
    <xdr:to>
      <xdr:col>3</xdr:col>
      <xdr:colOff>206375</xdr:colOff>
      <xdr:row>34</xdr:row>
      <xdr:rowOff>117818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333071"/>
          <a:ext cx="698500" cy="52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24250</xdr:rowOff>
    </xdr:from>
    <xdr:to>
      <xdr:col>3</xdr:col>
      <xdr:colOff>257175</xdr:colOff>
      <xdr:row>35</xdr:row>
      <xdr:rowOff>125850</xdr:rowOff>
    </xdr:to>
    <xdr:sp macro="" textlink="">
      <xdr:nvSpPr>
        <xdr:cNvPr id="119" name="フローチャート : 判断 118">
          <a:extLst>
            <a:ext uri="{FF2B5EF4-FFF2-40B4-BE49-F238E27FC236}">
              <a16:creationId xmlns:a16="http://schemas.microsoft.com/office/drawing/2014/main" id="{00000000-0008-0000-0500-000077000000}"/>
            </a:ext>
          </a:extLst>
        </xdr:cNvPr>
        <xdr:cNvSpPr/>
      </xdr:nvSpPr>
      <xdr:spPr bwMode="auto">
        <a:xfrm>
          <a:off x="3556000" y="6634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110627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7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338042</xdr:rowOff>
    </xdr:from>
    <xdr:to>
      <xdr:col>2</xdr:col>
      <xdr:colOff>692150</xdr:colOff>
      <xdr:row>35</xdr:row>
      <xdr:rowOff>96742</xdr:rowOff>
    </xdr:to>
    <xdr:sp macro="" textlink="">
      <xdr:nvSpPr>
        <xdr:cNvPr id="121" name="フローチャート : 判断 120">
          <a:extLst>
            <a:ext uri="{FF2B5EF4-FFF2-40B4-BE49-F238E27FC236}">
              <a16:creationId xmlns:a16="http://schemas.microsoft.com/office/drawing/2014/main" id="{00000000-0008-0000-0500-000079000000}"/>
            </a:ext>
          </a:extLst>
        </xdr:cNvPr>
        <xdr:cNvSpPr/>
      </xdr:nvSpPr>
      <xdr:spPr bwMode="auto">
        <a:xfrm>
          <a:off x="2857500" y="6605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81519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69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249841</xdr:rowOff>
    </xdr:from>
    <xdr:to>
      <xdr:col>5</xdr:col>
      <xdr:colOff>34925</xdr:colOff>
      <xdr:row>35</xdr:row>
      <xdr:rowOff>8541</xdr:rowOff>
    </xdr:to>
    <xdr:sp macro="" textlink="">
      <xdr:nvSpPr>
        <xdr:cNvPr id="128" name="円/楕円 127">
          <a:extLst>
            <a:ext uri="{FF2B5EF4-FFF2-40B4-BE49-F238E27FC236}">
              <a16:creationId xmlns:a16="http://schemas.microsoft.com/office/drawing/2014/main" id="{00000000-0008-0000-0500-000080000000}"/>
            </a:ext>
          </a:extLst>
        </xdr:cNvPr>
        <xdr:cNvSpPr/>
      </xdr:nvSpPr>
      <xdr:spPr bwMode="auto">
        <a:xfrm>
          <a:off x="5600700" y="6517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94918</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36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31,885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18859</xdr:rowOff>
    </xdr:from>
    <xdr:to>
      <xdr:col>4</xdr:col>
      <xdr:colOff>520700</xdr:colOff>
      <xdr:row>35</xdr:row>
      <xdr:rowOff>120459</xdr:rowOff>
    </xdr:to>
    <xdr:sp macro="" textlink="">
      <xdr:nvSpPr>
        <xdr:cNvPr id="130" name="円/楕円 129">
          <a:extLst>
            <a:ext uri="{FF2B5EF4-FFF2-40B4-BE49-F238E27FC236}">
              <a16:creationId xmlns:a16="http://schemas.microsoft.com/office/drawing/2014/main" id="{00000000-0008-0000-0500-000082000000}"/>
            </a:ext>
          </a:extLst>
        </xdr:cNvPr>
        <xdr:cNvSpPr/>
      </xdr:nvSpPr>
      <xdr:spPr bwMode="auto">
        <a:xfrm>
          <a:off x="4953000" y="6629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130636</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398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26,010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282302</xdr:rowOff>
    </xdr:from>
    <xdr:to>
      <xdr:col>3</xdr:col>
      <xdr:colOff>955675</xdr:colOff>
      <xdr:row>35</xdr:row>
      <xdr:rowOff>41002</xdr:rowOff>
    </xdr:to>
    <xdr:sp macro="" textlink="">
      <xdr:nvSpPr>
        <xdr:cNvPr id="132" name="円/楕円 131">
          <a:extLst>
            <a:ext uri="{FF2B5EF4-FFF2-40B4-BE49-F238E27FC236}">
              <a16:creationId xmlns:a16="http://schemas.microsoft.com/office/drawing/2014/main" id="{00000000-0008-0000-0500-000084000000}"/>
            </a:ext>
          </a:extLst>
        </xdr:cNvPr>
        <xdr:cNvSpPr/>
      </xdr:nvSpPr>
      <xdr:spPr bwMode="auto">
        <a:xfrm>
          <a:off x="4254500" y="6549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51179</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31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30,181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67018</xdr:rowOff>
    </xdr:from>
    <xdr:to>
      <xdr:col>3</xdr:col>
      <xdr:colOff>257175</xdr:colOff>
      <xdr:row>34</xdr:row>
      <xdr:rowOff>168618</xdr:rowOff>
    </xdr:to>
    <xdr:sp macro="" textlink="">
      <xdr:nvSpPr>
        <xdr:cNvPr id="134" name="円/楕円 133">
          <a:extLst>
            <a:ext uri="{FF2B5EF4-FFF2-40B4-BE49-F238E27FC236}">
              <a16:creationId xmlns:a16="http://schemas.microsoft.com/office/drawing/2014/main" id="{00000000-0008-0000-0500-000086000000}"/>
            </a:ext>
          </a:extLst>
        </xdr:cNvPr>
        <xdr:cNvSpPr/>
      </xdr:nvSpPr>
      <xdr:spPr bwMode="auto">
        <a:xfrm>
          <a:off x="3556000" y="6334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178795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10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41,482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14821</xdr:rowOff>
    </xdr:from>
    <xdr:to>
      <xdr:col>2</xdr:col>
      <xdr:colOff>692150</xdr:colOff>
      <xdr:row>34</xdr:row>
      <xdr:rowOff>116421</xdr:rowOff>
    </xdr:to>
    <xdr:sp macro="" textlink="">
      <xdr:nvSpPr>
        <xdr:cNvPr id="136" name="円/楕円 135">
          <a:extLst>
            <a:ext uri="{FF2B5EF4-FFF2-40B4-BE49-F238E27FC236}">
              <a16:creationId xmlns:a16="http://schemas.microsoft.com/office/drawing/2014/main" id="{00000000-0008-0000-0500-000088000000}"/>
            </a:ext>
          </a:extLst>
        </xdr:cNvPr>
        <xdr:cNvSpPr/>
      </xdr:nvSpPr>
      <xdr:spPr bwMode="auto">
        <a:xfrm>
          <a:off x="2857500" y="6282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126598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0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44,222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和歌山県紀美野町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9,367
9,345
128.34
7,607,214
7,059,579
520,613
4,850,750
9,399,981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83.5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121510</xdr:rowOff>
    </xdr:from>
    <xdr:to>
      <xdr:col>6</xdr:col>
      <xdr:colOff>510540</xdr:colOff>
      <xdr:row>39</xdr:row>
      <xdr:rowOff>37189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93560"/>
          <a:ext cx="1270" cy="163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41016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2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65,667</a:t>
          </a:r>
          <a:endParaRPr kumimoji="1" lang="ja-JP" altLang="en-US" sz="1000" b="1">
            <a:latin typeface="ＭＳ Ｐゴシック"/>
          </a:endParaRPr>
        </a:p>
      </xdr:txBody>
    </xdr:sp>
    <xdr:clientData/>
  </xdr:oneCellAnchor>
  <xdr:twoCellAnchor>
    <xdr:from>
      <xdr:col>6</xdr:col>
      <xdr:colOff>422275</xdr:colOff>
      <xdr:row>39</xdr:row>
      <xdr:rowOff>37189</xdr:rowOff>
    </xdr:from>
    <xdr:to>
      <xdr:col>6</xdr:col>
      <xdr:colOff>600075</xdr:colOff>
      <xdr:row>39</xdr:row>
      <xdr:rowOff>37189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2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68187</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6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215,421</a:t>
          </a:r>
          <a:endParaRPr kumimoji="1" lang="ja-JP" altLang="en-US" sz="1000" b="1">
            <a:latin typeface="ＭＳ Ｐゴシック"/>
          </a:endParaRPr>
        </a:p>
      </xdr:txBody>
    </xdr:sp>
    <xdr:clientData/>
  </xdr:oneCellAnchor>
  <xdr:twoCellAnchor>
    <xdr:from>
      <xdr:col>6</xdr:col>
      <xdr:colOff>422275</xdr:colOff>
      <xdr:row>29</xdr:row>
      <xdr:rowOff>121510</xdr:rowOff>
    </xdr:from>
    <xdr:to>
      <xdr:col>6</xdr:col>
      <xdr:colOff>600075</xdr:colOff>
      <xdr:row>29</xdr:row>
      <xdr:rowOff>121510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157444</xdr:rowOff>
    </xdr:from>
    <xdr:to>
      <xdr:col>6</xdr:col>
      <xdr:colOff>511175</xdr:colOff>
      <xdr:row>34</xdr:row>
      <xdr:rowOff>83617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815294"/>
          <a:ext cx="838200" cy="9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18842</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91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107,954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40415</xdr:rowOff>
    </xdr:from>
    <xdr:to>
      <xdr:col>6</xdr:col>
      <xdr:colOff>561975</xdr:colOff>
      <xdr:row>36</xdr:row>
      <xdr:rowOff>142015</xdr:rowOff>
    </xdr:to>
    <xdr:sp macro="" textlink="">
      <xdr:nvSpPr>
        <xdr:cNvPr id="65" name="フローチャート : 判断 64">
          <a:extLst>
            <a:ext uri="{FF2B5EF4-FFF2-40B4-BE49-F238E27FC236}">
              <a16:creationId xmlns:a16="http://schemas.microsoft.com/office/drawing/2014/main" id="{00000000-0008-0000-0600-000041000000}"/>
            </a:ext>
          </a:extLst>
        </xdr:cNvPr>
        <xdr:cNvSpPr/>
      </xdr:nvSpPr>
      <xdr:spPr>
        <a:xfrm>
          <a:off x="4584700" y="62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157444</xdr:rowOff>
    </xdr:from>
    <xdr:to>
      <xdr:col>5</xdr:col>
      <xdr:colOff>358775</xdr:colOff>
      <xdr:row>34</xdr:row>
      <xdr:rowOff>14645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815294"/>
          <a:ext cx="889000" cy="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71559</xdr:rowOff>
    </xdr:from>
    <xdr:to>
      <xdr:col>5</xdr:col>
      <xdr:colOff>409575</xdr:colOff>
      <xdr:row>37</xdr:row>
      <xdr:rowOff>1709</xdr:rowOff>
    </xdr:to>
    <xdr:sp macro="" textlink="">
      <xdr:nvSpPr>
        <xdr:cNvPr id="67" name="フローチャート : 判断 66">
          <a:extLst>
            <a:ext uri="{FF2B5EF4-FFF2-40B4-BE49-F238E27FC236}">
              <a16:creationId xmlns:a16="http://schemas.microsoft.com/office/drawing/2014/main" id="{00000000-0008-0000-0600-000043000000}"/>
            </a:ext>
          </a:extLst>
        </xdr:cNvPr>
        <xdr:cNvSpPr/>
      </xdr:nvSpPr>
      <xdr:spPr>
        <a:xfrm>
          <a:off x="37465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164286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4" y="6336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14645</xdr:rowOff>
    </xdr:from>
    <xdr:to>
      <xdr:col>4</xdr:col>
      <xdr:colOff>155575</xdr:colOff>
      <xdr:row>34</xdr:row>
      <xdr:rowOff>52984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843945"/>
          <a:ext cx="889000" cy="3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68816</xdr:rowOff>
    </xdr:from>
    <xdr:to>
      <xdr:col>4</xdr:col>
      <xdr:colOff>206375</xdr:colOff>
      <xdr:row>37</xdr:row>
      <xdr:rowOff>170416</xdr:rowOff>
    </xdr:to>
    <xdr:sp macro="" textlink="">
      <xdr:nvSpPr>
        <xdr:cNvPr id="70" name="フローチャート : 判断 69">
          <a:extLst>
            <a:ext uri="{FF2B5EF4-FFF2-40B4-BE49-F238E27FC236}">
              <a16:creationId xmlns:a16="http://schemas.microsoft.com/office/drawing/2014/main" id="{00000000-0008-0000-0600-000046000000}"/>
            </a:ext>
          </a:extLst>
        </xdr:cNvPr>
        <xdr:cNvSpPr/>
      </xdr:nvSpPr>
      <xdr:spPr>
        <a:xfrm>
          <a:off x="2857500" y="641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161543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50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52984</xdr:rowOff>
    </xdr:from>
    <xdr:to>
      <xdr:col>2</xdr:col>
      <xdr:colOff>638175</xdr:colOff>
      <xdr:row>34</xdr:row>
      <xdr:rowOff>101317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882284"/>
          <a:ext cx="889000" cy="4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93352</xdr:rowOff>
    </xdr:from>
    <xdr:to>
      <xdr:col>3</xdr:col>
      <xdr:colOff>3175</xdr:colOff>
      <xdr:row>38</xdr:row>
      <xdr:rowOff>23502</xdr:rowOff>
    </xdr:to>
    <xdr:sp macro="" textlink="">
      <xdr:nvSpPr>
        <xdr:cNvPr id="73" name="フローチャート : 判断 72">
          <a:extLst>
            <a:ext uri="{FF2B5EF4-FFF2-40B4-BE49-F238E27FC236}">
              <a16:creationId xmlns:a16="http://schemas.microsoft.com/office/drawing/2014/main" id="{00000000-0008-0000-0600-000049000000}"/>
            </a:ext>
          </a:extLst>
        </xdr:cNvPr>
        <xdr:cNvSpPr/>
      </xdr:nvSpPr>
      <xdr:spPr>
        <a:xfrm>
          <a:off x="1968500" y="643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14629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52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73409</xdr:rowOff>
    </xdr:from>
    <xdr:to>
      <xdr:col>1</xdr:col>
      <xdr:colOff>485775</xdr:colOff>
      <xdr:row>38</xdr:row>
      <xdr:rowOff>3559</xdr:rowOff>
    </xdr:to>
    <xdr:sp macro="" textlink="">
      <xdr:nvSpPr>
        <xdr:cNvPr id="75" name="フローチャート : 判断 74">
          <a:extLst>
            <a:ext uri="{FF2B5EF4-FFF2-40B4-BE49-F238E27FC236}">
              <a16:creationId xmlns:a16="http://schemas.microsoft.com/office/drawing/2014/main" id="{00000000-0008-0000-0600-00004B000000}"/>
            </a:ext>
          </a:extLst>
        </xdr:cNvPr>
        <xdr:cNvSpPr/>
      </xdr:nvSpPr>
      <xdr:spPr>
        <a:xfrm>
          <a:off x="1079500" y="6417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166136</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5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32817</xdr:rowOff>
    </xdr:from>
    <xdr:to>
      <xdr:col>6</xdr:col>
      <xdr:colOff>561975</xdr:colOff>
      <xdr:row>34</xdr:row>
      <xdr:rowOff>134417</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4584700" y="586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55694</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13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140,152</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106644</xdr:rowOff>
    </xdr:from>
    <xdr:to>
      <xdr:col>5</xdr:col>
      <xdr:colOff>409575</xdr:colOff>
      <xdr:row>34</xdr:row>
      <xdr:rowOff>36794</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3746500" y="576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53321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4" y="553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149,120</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135295</xdr:rowOff>
    </xdr:from>
    <xdr:to>
      <xdr:col>4</xdr:col>
      <xdr:colOff>206375</xdr:colOff>
      <xdr:row>34</xdr:row>
      <xdr:rowOff>65445</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2857500" y="579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81972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4" y="5568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146,488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2184</xdr:rowOff>
    </xdr:from>
    <xdr:to>
      <xdr:col>3</xdr:col>
      <xdr:colOff>3175</xdr:colOff>
      <xdr:row>34</xdr:row>
      <xdr:rowOff>103784</xdr:rowOff>
    </xdr:to>
    <xdr:sp macro="" textlink="">
      <xdr:nvSpPr>
        <xdr:cNvPr id="88" name="円/楕円 87">
          <a:extLst>
            <a:ext uri="{FF2B5EF4-FFF2-40B4-BE49-F238E27FC236}">
              <a16:creationId xmlns:a16="http://schemas.microsoft.com/office/drawing/2014/main" id="{00000000-0008-0000-0600-000058000000}"/>
            </a:ext>
          </a:extLst>
        </xdr:cNvPr>
        <xdr:cNvSpPr/>
      </xdr:nvSpPr>
      <xdr:spPr>
        <a:xfrm>
          <a:off x="1968500" y="583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120311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4" y="5606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142,966</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50517</xdr:rowOff>
    </xdr:from>
    <xdr:to>
      <xdr:col>1</xdr:col>
      <xdr:colOff>485775</xdr:colOff>
      <xdr:row>34</xdr:row>
      <xdr:rowOff>152117</xdr:rowOff>
    </xdr:to>
    <xdr:sp macro="" textlink="">
      <xdr:nvSpPr>
        <xdr:cNvPr id="90" name="円/楕円 89">
          <a:extLst>
            <a:ext uri="{FF2B5EF4-FFF2-40B4-BE49-F238E27FC236}">
              <a16:creationId xmlns:a16="http://schemas.microsoft.com/office/drawing/2014/main" id="{00000000-0008-0000-0600-00005A000000}"/>
            </a:ext>
          </a:extLst>
        </xdr:cNvPr>
        <xdr:cNvSpPr/>
      </xdr:nvSpPr>
      <xdr:spPr>
        <a:xfrm>
          <a:off x="1079500" y="587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168644</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4" y="565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138,526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7651</xdr:rowOff>
    </xdr:from>
    <xdr:to>
      <xdr:col>6</xdr:col>
      <xdr:colOff>510540</xdr:colOff>
      <xdr:row>58</xdr:row>
      <xdr:rowOff>14379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580151"/>
          <a:ext cx="1270" cy="137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18206</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6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54,821</a:t>
          </a:r>
          <a:endParaRPr kumimoji="1" lang="ja-JP" altLang="en-US" sz="1000" b="1">
            <a:latin typeface="ＭＳ Ｐゴシック"/>
          </a:endParaRPr>
        </a:p>
      </xdr:txBody>
    </xdr:sp>
    <xdr:clientData/>
  </xdr:oneCellAnchor>
  <xdr:twoCellAnchor>
    <xdr:from>
      <xdr:col>6</xdr:col>
      <xdr:colOff>422275</xdr:colOff>
      <xdr:row>58</xdr:row>
      <xdr:rowOff>14379</xdr:rowOff>
    </xdr:from>
    <xdr:to>
      <xdr:col>6</xdr:col>
      <xdr:colOff>600075</xdr:colOff>
      <xdr:row>58</xdr:row>
      <xdr:rowOff>14379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5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125778</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5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657,764</a:t>
          </a:r>
          <a:endParaRPr kumimoji="1" lang="ja-JP" altLang="en-US" sz="1000" b="1">
            <a:latin typeface="ＭＳ Ｐゴシック"/>
          </a:endParaRPr>
        </a:p>
      </xdr:txBody>
    </xdr:sp>
    <xdr:clientData/>
  </xdr:oneCellAnchor>
  <xdr:twoCellAnchor>
    <xdr:from>
      <xdr:col>6</xdr:col>
      <xdr:colOff>422275</xdr:colOff>
      <xdr:row>50</xdr:row>
      <xdr:rowOff>7651</xdr:rowOff>
    </xdr:from>
    <xdr:to>
      <xdr:col>6</xdr:col>
      <xdr:colOff>600075</xdr:colOff>
      <xdr:row>50</xdr:row>
      <xdr:rowOff>7651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580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82808</xdr:rowOff>
    </xdr:from>
    <xdr:to>
      <xdr:col>6</xdr:col>
      <xdr:colOff>511175</xdr:colOff>
      <xdr:row>57</xdr:row>
      <xdr:rowOff>85389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855458"/>
          <a:ext cx="838200" cy="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17349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185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116,307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165922</xdr:rowOff>
    </xdr:from>
    <xdr:to>
      <xdr:col>6</xdr:col>
      <xdr:colOff>561975</xdr:colOff>
      <xdr:row>57</xdr:row>
      <xdr:rowOff>96072</xdr:rowOff>
    </xdr:to>
    <xdr:sp macro="" textlink="">
      <xdr:nvSpPr>
        <xdr:cNvPr id="120" name="フローチャート : 判断 119">
          <a:extLst>
            <a:ext uri="{FF2B5EF4-FFF2-40B4-BE49-F238E27FC236}">
              <a16:creationId xmlns:a16="http://schemas.microsoft.com/office/drawing/2014/main" id="{00000000-0008-0000-0600-000078000000}"/>
            </a:ext>
          </a:extLst>
        </xdr:cNvPr>
        <xdr:cNvSpPr/>
      </xdr:nvSpPr>
      <xdr:spPr>
        <a:xfrm>
          <a:off x="4584700" y="97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85389</xdr:rowOff>
    </xdr:from>
    <xdr:to>
      <xdr:col>5</xdr:col>
      <xdr:colOff>358775</xdr:colOff>
      <xdr:row>57</xdr:row>
      <xdr:rowOff>111093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858039"/>
          <a:ext cx="889000" cy="2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4798</xdr:rowOff>
    </xdr:from>
    <xdr:to>
      <xdr:col>5</xdr:col>
      <xdr:colOff>409575</xdr:colOff>
      <xdr:row>57</xdr:row>
      <xdr:rowOff>106398</xdr:rowOff>
    </xdr:to>
    <xdr:sp macro="" textlink="">
      <xdr:nvSpPr>
        <xdr:cNvPr id="122" name="フローチャート : 判断 121">
          <a:extLst>
            <a:ext uri="{FF2B5EF4-FFF2-40B4-BE49-F238E27FC236}">
              <a16:creationId xmlns:a16="http://schemas.microsoft.com/office/drawing/2014/main" id="{00000000-0008-0000-0600-00007A000000}"/>
            </a:ext>
          </a:extLst>
        </xdr:cNvPr>
        <xdr:cNvSpPr/>
      </xdr:nvSpPr>
      <xdr:spPr>
        <a:xfrm>
          <a:off x="37465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122925</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4" y="955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111093</xdr:rowOff>
    </xdr:from>
    <xdr:to>
      <xdr:col>4</xdr:col>
      <xdr:colOff>155575</xdr:colOff>
      <xdr:row>57</xdr:row>
      <xdr:rowOff>113907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83743"/>
          <a:ext cx="889000" cy="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88235</xdr:rowOff>
    </xdr:from>
    <xdr:to>
      <xdr:col>4</xdr:col>
      <xdr:colOff>206375</xdr:colOff>
      <xdr:row>58</xdr:row>
      <xdr:rowOff>18385</xdr:rowOff>
    </xdr:to>
    <xdr:sp macro="" textlink="">
      <xdr:nvSpPr>
        <xdr:cNvPr id="125" name="フローチャート : 判断 124">
          <a:extLst>
            <a:ext uri="{FF2B5EF4-FFF2-40B4-BE49-F238E27FC236}">
              <a16:creationId xmlns:a16="http://schemas.microsoft.com/office/drawing/2014/main" id="{00000000-0008-0000-0600-00007D000000}"/>
            </a:ext>
          </a:extLst>
        </xdr:cNvPr>
        <xdr:cNvSpPr/>
      </xdr:nvSpPr>
      <xdr:spPr>
        <a:xfrm>
          <a:off x="2857500" y="986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9512</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95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90293</xdr:rowOff>
    </xdr:from>
    <xdr:to>
      <xdr:col>2</xdr:col>
      <xdr:colOff>638175</xdr:colOff>
      <xdr:row>57</xdr:row>
      <xdr:rowOff>113907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862943"/>
          <a:ext cx="889000" cy="2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97829</xdr:rowOff>
    </xdr:from>
    <xdr:to>
      <xdr:col>3</xdr:col>
      <xdr:colOff>3175</xdr:colOff>
      <xdr:row>58</xdr:row>
      <xdr:rowOff>27979</xdr:rowOff>
    </xdr:to>
    <xdr:sp macro="" textlink="">
      <xdr:nvSpPr>
        <xdr:cNvPr id="128" name="フローチャート : 判断 127">
          <a:extLst>
            <a:ext uri="{FF2B5EF4-FFF2-40B4-BE49-F238E27FC236}">
              <a16:creationId xmlns:a16="http://schemas.microsoft.com/office/drawing/2014/main" id="{00000000-0008-0000-0600-000080000000}"/>
            </a:ext>
          </a:extLst>
        </xdr:cNvPr>
        <xdr:cNvSpPr/>
      </xdr:nvSpPr>
      <xdr:spPr>
        <a:xfrm>
          <a:off x="1968500" y="987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19106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96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103103</xdr:rowOff>
    </xdr:from>
    <xdr:to>
      <xdr:col>1</xdr:col>
      <xdr:colOff>485775</xdr:colOff>
      <xdr:row>58</xdr:row>
      <xdr:rowOff>33253</xdr:rowOff>
    </xdr:to>
    <xdr:sp macro="" textlink="">
      <xdr:nvSpPr>
        <xdr:cNvPr id="130" name="フローチャート : 判断 129">
          <a:extLst>
            <a:ext uri="{FF2B5EF4-FFF2-40B4-BE49-F238E27FC236}">
              <a16:creationId xmlns:a16="http://schemas.microsoft.com/office/drawing/2014/main" id="{00000000-0008-0000-0600-000082000000}"/>
            </a:ext>
          </a:extLst>
        </xdr:cNvPr>
        <xdr:cNvSpPr/>
      </xdr:nvSpPr>
      <xdr:spPr>
        <a:xfrm>
          <a:off x="1079500" y="987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24380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96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32008</xdr:rowOff>
    </xdr:from>
    <xdr:to>
      <xdr:col>6</xdr:col>
      <xdr:colOff>561975</xdr:colOff>
      <xdr:row>57</xdr:row>
      <xdr:rowOff>133608</xdr:rowOff>
    </xdr:to>
    <xdr:sp macro="" textlink="">
      <xdr:nvSpPr>
        <xdr:cNvPr id="137" name="円/楕円 136">
          <a:extLst>
            <a:ext uri="{FF2B5EF4-FFF2-40B4-BE49-F238E27FC236}">
              <a16:creationId xmlns:a16="http://schemas.microsoft.com/office/drawing/2014/main" id="{00000000-0008-0000-0600-000089000000}"/>
            </a:ext>
          </a:extLst>
        </xdr:cNvPr>
        <xdr:cNvSpPr/>
      </xdr:nvSpPr>
      <xdr:spPr>
        <a:xfrm>
          <a:off x="4584700" y="980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144349</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4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99,887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34589</xdr:rowOff>
    </xdr:from>
    <xdr:to>
      <xdr:col>5</xdr:col>
      <xdr:colOff>409575</xdr:colOff>
      <xdr:row>57</xdr:row>
      <xdr:rowOff>136189</xdr:rowOff>
    </xdr:to>
    <xdr:sp macro="" textlink="">
      <xdr:nvSpPr>
        <xdr:cNvPr id="139" name="円/楕円 138">
          <a:extLst>
            <a:ext uri="{FF2B5EF4-FFF2-40B4-BE49-F238E27FC236}">
              <a16:creationId xmlns:a16="http://schemas.microsoft.com/office/drawing/2014/main" id="{00000000-0008-0000-0600-00008B000000}"/>
            </a:ext>
          </a:extLst>
        </xdr:cNvPr>
        <xdr:cNvSpPr/>
      </xdr:nvSpPr>
      <xdr:spPr>
        <a:xfrm>
          <a:off x="3746500" y="980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127316</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9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98,758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60293</xdr:rowOff>
    </xdr:from>
    <xdr:to>
      <xdr:col>4</xdr:col>
      <xdr:colOff>206375</xdr:colOff>
      <xdr:row>57</xdr:row>
      <xdr:rowOff>161893</xdr:rowOff>
    </xdr:to>
    <xdr:sp macro="" textlink="">
      <xdr:nvSpPr>
        <xdr:cNvPr id="141" name="円/楕円 140">
          <a:extLst>
            <a:ext uri="{FF2B5EF4-FFF2-40B4-BE49-F238E27FC236}">
              <a16:creationId xmlns:a16="http://schemas.microsoft.com/office/drawing/2014/main" id="{00000000-0008-0000-0600-00008D000000}"/>
            </a:ext>
          </a:extLst>
        </xdr:cNvPr>
        <xdr:cNvSpPr/>
      </xdr:nvSpPr>
      <xdr:spPr>
        <a:xfrm>
          <a:off x="2857500" y="983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6970</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60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87,514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63107</xdr:rowOff>
    </xdr:from>
    <xdr:to>
      <xdr:col>3</xdr:col>
      <xdr:colOff>3175</xdr:colOff>
      <xdr:row>57</xdr:row>
      <xdr:rowOff>164707</xdr:rowOff>
    </xdr:to>
    <xdr:sp macro="" textlink="">
      <xdr:nvSpPr>
        <xdr:cNvPr id="143" name="円/楕円 142">
          <a:extLst>
            <a:ext uri="{FF2B5EF4-FFF2-40B4-BE49-F238E27FC236}">
              <a16:creationId xmlns:a16="http://schemas.microsoft.com/office/drawing/2014/main" id="{00000000-0008-0000-0600-00008F000000}"/>
            </a:ext>
          </a:extLst>
        </xdr:cNvPr>
        <xdr:cNvSpPr/>
      </xdr:nvSpPr>
      <xdr:spPr>
        <a:xfrm>
          <a:off x="1968500" y="983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9784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61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86,283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39493</xdr:rowOff>
    </xdr:from>
    <xdr:to>
      <xdr:col>1</xdr:col>
      <xdr:colOff>485775</xdr:colOff>
      <xdr:row>57</xdr:row>
      <xdr:rowOff>141093</xdr:rowOff>
    </xdr:to>
    <xdr:sp macro="" textlink="">
      <xdr:nvSpPr>
        <xdr:cNvPr id="145" name="円/楕円 144">
          <a:extLst>
            <a:ext uri="{FF2B5EF4-FFF2-40B4-BE49-F238E27FC236}">
              <a16:creationId xmlns:a16="http://schemas.microsoft.com/office/drawing/2014/main" id="{00000000-0008-0000-0600-000091000000}"/>
            </a:ext>
          </a:extLst>
        </xdr:cNvPr>
        <xdr:cNvSpPr/>
      </xdr:nvSpPr>
      <xdr:spPr>
        <a:xfrm>
          <a:off x="1079500" y="981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157620</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58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96,613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51624</xdr:rowOff>
    </xdr:from>
    <xdr:to>
      <xdr:col>6</xdr:col>
      <xdr:colOff>510540</xdr:colOff>
      <xdr:row>79</xdr:row>
      <xdr:rowOff>72329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053124"/>
          <a:ext cx="1270" cy="1563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76156</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20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79</xdr:row>
      <xdr:rowOff>72329</xdr:rowOff>
    </xdr:from>
    <xdr:to>
      <xdr:col>6</xdr:col>
      <xdr:colOff>600075</xdr:colOff>
      <xdr:row>79</xdr:row>
      <xdr:rowOff>72329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169751</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48,697</a:t>
          </a:r>
          <a:endParaRPr kumimoji="1" lang="ja-JP" altLang="en-US" sz="1000" b="1">
            <a:latin typeface="ＭＳ Ｐゴシック"/>
          </a:endParaRPr>
        </a:p>
      </xdr:txBody>
    </xdr:sp>
    <xdr:clientData/>
  </xdr:oneCellAnchor>
  <xdr:twoCellAnchor>
    <xdr:from>
      <xdr:col>6</xdr:col>
      <xdr:colOff>422275</xdr:colOff>
      <xdr:row>70</xdr:row>
      <xdr:rowOff>51624</xdr:rowOff>
    </xdr:from>
    <xdr:to>
      <xdr:col>6</xdr:col>
      <xdr:colOff>600075</xdr:colOff>
      <xdr:row>70</xdr:row>
      <xdr:rowOff>51624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05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169680</xdr:rowOff>
    </xdr:from>
    <xdr:to>
      <xdr:col>6</xdr:col>
      <xdr:colOff>511175</xdr:colOff>
      <xdr:row>79</xdr:row>
      <xdr:rowOff>4499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542780"/>
          <a:ext cx="838200" cy="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78336</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0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55459</xdr:rowOff>
    </xdr:from>
    <xdr:to>
      <xdr:col>6</xdr:col>
      <xdr:colOff>561975</xdr:colOff>
      <xdr:row>77</xdr:row>
      <xdr:rowOff>157059</xdr:rowOff>
    </xdr:to>
    <xdr:sp macro="" textlink="">
      <xdr:nvSpPr>
        <xdr:cNvPr id="179" name="フローチャート : 判断 178">
          <a:extLst>
            <a:ext uri="{FF2B5EF4-FFF2-40B4-BE49-F238E27FC236}">
              <a16:creationId xmlns:a16="http://schemas.microsoft.com/office/drawing/2014/main" id="{00000000-0008-0000-0600-0000B3000000}"/>
            </a:ext>
          </a:extLst>
        </xdr:cNvPr>
        <xdr:cNvSpPr/>
      </xdr:nvSpPr>
      <xdr:spPr>
        <a:xfrm>
          <a:off x="4584700" y="1325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4499</xdr:rowOff>
    </xdr:from>
    <xdr:to>
      <xdr:col>5</xdr:col>
      <xdr:colOff>358775</xdr:colOff>
      <xdr:row>79</xdr:row>
      <xdr:rowOff>14590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549049"/>
          <a:ext cx="889000" cy="1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123549</xdr:rowOff>
    </xdr:from>
    <xdr:to>
      <xdr:col>5</xdr:col>
      <xdr:colOff>409575</xdr:colOff>
      <xdr:row>78</xdr:row>
      <xdr:rowOff>53699</xdr:rowOff>
    </xdr:to>
    <xdr:sp macro="" textlink="">
      <xdr:nvSpPr>
        <xdr:cNvPr id="181" name="フローチャート : 判断 180">
          <a:extLst>
            <a:ext uri="{FF2B5EF4-FFF2-40B4-BE49-F238E27FC236}">
              <a16:creationId xmlns:a16="http://schemas.microsoft.com/office/drawing/2014/main" id="{00000000-0008-0000-0600-0000B5000000}"/>
            </a:ext>
          </a:extLst>
        </xdr:cNvPr>
        <xdr:cNvSpPr/>
      </xdr:nvSpPr>
      <xdr:spPr>
        <a:xfrm>
          <a:off x="3746500" y="1332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70226</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7" y="1310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144892</xdr:rowOff>
    </xdr:from>
    <xdr:to>
      <xdr:col>4</xdr:col>
      <xdr:colOff>155575</xdr:colOff>
      <xdr:row>79</xdr:row>
      <xdr:rowOff>14590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5179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22704</xdr:rowOff>
    </xdr:from>
    <xdr:to>
      <xdr:col>4</xdr:col>
      <xdr:colOff>206375</xdr:colOff>
      <xdr:row>78</xdr:row>
      <xdr:rowOff>124304</xdr:rowOff>
    </xdr:to>
    <xdr:sp macro="" textlink="">
      <xdr:nvSpPr>
        <xdr:cNvPr id="184" name="フローチャート : 判断 183">
          <a:extLst>
            <a:ext uri="{FF2B5EF4-FFF2-40B4-BE49-F238E27FC236}">
              <a16:creationId xmlns:a16="http://schemas.microsoft.com/office/drawing/2014/main" id="{00000000-0008-0000-0600-0000B8000000}"/>
            </a:ext>
          </a:extLst>
        </xdr:cNvPr>
        <xdr:cNvSpPr/>
      </xdr:nvSpPr>
      <xdr:spPr>
        <a:xfrm>
          <a:off x="2857500" y="1339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140831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7" y="1317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144892</xdr:rowOff>
    </xdr:from>
    <xdr:to>
      <xdr:col>2</xdr:col>
      <xdr:colOff>638175</xdr:colOff>
      <xdr:row>78</xdr:row>
      <xdr:rowOff>153677</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17992"/>
          <a:ext cx="889000" cy="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41188</xdr:rowOff>
    </xdr:from>
    <xdr:to>
      <xdr:col>3</xdr:col>
      <xdr:colOff>3175</xdr:colOff>
      <xdr:row>78</xdr:row>
      <xdr:rowOff>142788</xdr:rowOff>
    </xdr:to>
    <xdr:sp macro="" textlink="">
      <xdr:nvSpPr>
        <xdr:cNvPr id="187" name="フローチャート : 判断 186">
          <a:extLst>
            <a:ext uri="{FF2B5EF4-FFF2-40B4-BE49-F238E27FC236}">
              <a16:creationId xmlns:a16="http://schemas.microsoft.com/office/drawing/2014/main" id="{00000000-0008-0000-0600-0000BB000000}"/>
            </a:ext>
          </a:extLst>
        </xdr:cNvPr>
        <xdr:cNvSpPr/>
      </xdr:nvSpPr>
      <xdr:spPr>
        <a:xfrm>
          <a:off x="1968500" y="1341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159315</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7" y="1318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41776</xdr:rowOff>
    </xdr:from>
    <xdr:to>
      <xdr:col>1</xdr:col>
      <xdr:colOff>485775</xdr:colOff>
      <xdr:row>78</xdr:row>
      <xdr:rowOff>143376</xdr:rowOff>
    </xdr:to>
    <xdr:sp macro="" textlink="">
      <xdr:nvSpPr>
        <xdr:cNvPr id="189" name="フローチャート : 判断 188">
          <a:extLst>
            <a:ext uri="{FF2B5EF4-FFF2-40B4-BE49-F238E27FC236}">
              <a16:creationId xmlns:a16="http://schemas.microsoft.com/office/drawing/2014/main" id="{00000000-0008-0000-0600-0000BD000000}"/>
            </a:ext>
          </a:extLst>
        </xdr:cNvPr>
        <xdr:cNvSpPr/>
      </xdr:nvSpPr>
      <xdr:spPr>
        <a:xfrm>
          <a:off x="1079500" y="1341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159903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7" y="1319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118880</xdr:rowOff>
    </xdr:from>
    <xdr:to>
      <xdr:col>6</xdr:col>
      <xdr:colOff>561975</xdr:colOff>
      <xdr:row>79</xdr:row>
      <xdr:rowOff>49030</xdr:rowOff>
    </xdr:to>
    <xdr:sp macro="" textlink="">
      <xdr:nvSpPr>
        <xdr:cNvPr id="196" name="円/楕円 195">
          <a:extLst>
            <a:ext uri="{FF2B5EF4-FFF2-40B4-BE49-F238E27FC236}">
              <a16:creationId xmlns:a16="http://schemas.microsoft.com/office/drawing/2014/main" id="{00000000-0008-0000-0600-0000C4000000}"/>
            </a:ext>
          </a:extLst>
        </xdr:cNvPr>
        <xdr:cNvSpPr/>
      </xdr:nvSpPr>
      <xdr:spPr>
        <a:xfrm>
          <a:off x="4584700" y="1349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33807</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0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125149</xdr:rowOff>
    </xdr:from>
    <xdr:to>
      <xdr:col>5</xdr:col>
      <xdr:colOff>409575</xdr:colOff>
      <xdr:row>79</xdr:row>
      <xdr:rowOff>55299</xdr:rowOff>
    </xdr:to>
    <xdr:sp macro="" textlink="">
      <xdr:nvSpPr>
        <xdr:cNvPr id="198" name="円/楕円 197">
          <a:extLst>
            <a:ext uri="{FF2B5EF4-FFF2-40B4-BE49-F238E27FC236}">
              <a16:creationId xmlns:a16="http://schemas.microsoft.com/office/drawing/2014/main" id="{00000000-0008-0000-0600-0000C6000000}"/>
            </a:ext>
          </a:extLst>
        </xdr:cNvPr>
        <xdr:cNvSpPr/>
      </xdr:nvSpPr>
      <xdr:spPr>
        <a:xfrm>
          <a:off x="3746500" y="134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46426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7" y="1359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135240</xdr:rowOff>
    </xdr:from>
    <xdr:to>
      <xdr:col>4</xdr:col>
      <xdr:colOff>206375</xdr:colOff>
      <xdr:row>79</xdr:row>
      <xdr:rowOff>65390</xdr:rowOff>
    </xdr:to>
    <xdr:sp macro="" textlink="">
      <xdr:nvSpPr>
        <xdr:cNvPr id="200" name="円/楕円 199">
          <a:extLst>
            <a:ext uri="{FF2B5EF4-FFF2-40B4-BE49-F238E27FC236}">
              <a16:creationId xmlns:a16="http://schemas.microsoft.com/office/drawing/2014/main" id="{00000000-0008-0000-0600-0000C8000000}"/>
            </a:ext>
          </a:extLst>
        </xdr:cNvPr>
        <xdr:cNvSpPr/>
      </xdr:nvSpPr>
      <xdr:spPr>
        <a:xfrm>
          <a:off x="2857500" y="1350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56517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7" y="1360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94092</xdr:rowOff>
    </xdr:from>
    <xdr:to>
      <xdr:col>3</xdr:col>
      <xdr:colOff>3175</xdr:colOff>
      <xdr:row>79</xdr:row>
      <xdr:rowOff>24242</xdr:rowOff>
    </xdr:to>
    <xdr:sp macro="" textlink="">
      <xdr:nvSpPr>
        <xdr:cNvPr id="202" name="円/楕円 201">
          <a:extLst>
            <a:ext uri="{FF2B5EF4-FFF2-40B4-BE49-F238E27FC236}">
              <a16:creationId xmlns:a16="http://schemas.microsoft.com/office/drawing/2014/main" id="{00000000-0008-0000-0600-0000CA000000}"/>
            </a:ext>
          </a:extLst>
        </xdr:cNvPr>
        <xdr:cNvSpPr/>
      </xdr:nvSpPr>
      <xdr:spPr>
        <a:xfrm>
          <a:off x="1968500" y="1346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15369</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7" y="1355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102877</xdr:rowOff>
    </xdr:from>
    <xdr:to>
      <xdr:col>1</xdr:col>
      <xdr:colOff>485775</xdr:colOff>
      <xdr:row>79</xdr:row>
      <xdr:rowOff>33027</xdr:rowOff>
    </xdr:to>
    <xdr:sp macro="" textlink="">
      <xdr:nvSpPr>
        <xdr:cNvPr id="204" name="円/楕円 203">
          <a:extLst>
            <a:ext uri="{FF2B5EF4-FFF2-40B4-BE49-F238E27FC236}">
              <a16:creationId xmlns:a16="http://schemas.microsoft.com/office/drawing/2014/main" id="{00000000-0008-0000-0600-0000CC000000}"/>
            </a:ext>
          </a:extLst>
        </xdr:cNvPr>
        <xdr:cNvSpPr/>
      </xdr:nvSpPr>
      <xdr:spPr>
        <a:xfrm>
          <a:off x="1079500" y="1347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24154</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7" y="1356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95,291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83170</xdr:rowOff>
    </xdr:from>
    <xdr:to>
      <xdr:col>6</xdr:col>
      <xdr:colOff>510540</xdr:colOff>
      <xdr:row>98</xdr:row>
      <xdr:rowOff>46709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342220"/>
          <a:ext cx="1270" cy="150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50536</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8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33,695</a:t>
          </a:r>
          <a:endParaRPr kumimoji="1" lang="ja-JP" altLang="en-US" sz="1000" b="1">
            <a:latin typeface="ＭＳ Ｐゴシック"/>
          </a:endParaRPr>
        </a:p>
      </xdr:txBody>
    </xdr:sp>
    <xdr:clientData/>
  </xdr:oneCellAnchor>
  <xdr:twoCellAnchor>
    <xdr:from>
      <xdr:col>6</xdr:col>
      <xdr:colOff>422275</xdr:colOff>
      <xdr:row>98</xdr:row>
      <xdr:rowOff>46709</xdr:rowOff>
    </xdr:from>
    <xdr:to>
      <xdr:col>6</xdr:col>
      <xdr:colOff>600075</xdr:colOff>
      <xdr:row>98</xdr:row>
      <xdr:rowOff>46709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848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29847</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1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125,962</a:t>
          </a:r>
          <a:endParaRPr kumimoji="1" lang="ja-JP" altLang="en-US" sz="1000" b="1">
            <a:latin typeface="ＭＳ Ｐゴシック"/>
          </a:endParaRPr>
        </a:p>
      </xdr:txBody>
    </xdr:sp>
    <xdr:clientData/>
  </xdr:oneCellAnchor>
  <xdr:twoCellAnchor>
    <xdr:from>
      <xdr:col>6</xdr:col>
      <xdr:colOff>422275</xdr:colOff>
      <xdr:row>89</xdr:row>
      <xdr:rowOff>83170</xdr:rowOff>
    </xdr:from>
    <xdr:to>
      <xdr:col>6</xdr:col>
      <xdr:colOff>600075</xdr:colOff>
      <xdr:row>89</xdr:row>
      <xdr:rowOff>83170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34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68687</xdr:rowOff>
    </xdr:from>
    <xdr:to>
      <xdr:col>6</xdr:col>
      <xdr:colOff>511175</xdr:colOff>
      <xdr:row>96</xdr:row>
      <xdr:rowOff>129724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527887"/>
          <a:ext cx="838200" cy="6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112217</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2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59,473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89340</xdr:rowOff>
    </xdr:from>
    <xdr:to>
      <xdr:col>6</xdr:col>
      <xdr:colOff>561975</xdr:colOff>
      <xdr:row>96</xdr:row>
      <xdr:rowOff>19490</xdr:rowOff>
    </xdr:to>
    <xdr:sp macro="" textlink="">
      <xdr:nvSpPr>
        <xdr:cNvPr id="239" name="フローチャート : 判断 238">
          <a:extLst>
            <a:ext uri="{FF2B5EF4-FFF2-40B4-BE49-F238E27FC236}">
              <a16:creationId xmlns:a16="http://schemas.microsoft.com/office/drawing/2014/main" id="{00000000-0008-0000-0600-0000EF000000}"/>
            </a:ext>
          </a:extLst>
        </xdr:cNvPr>
        <xdr:cNvSpPr/>
      </xdr:nvSpPr>
      <xdr:spPr>
        <a:xfrm>
          <a:off x="4584700" y="1637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126490</xdr:rowOff>
    </xdr:from>
    <xdr:to>
      <xdr:col>5</xdr:col>
      <xdr:colOff>358775</xdr:colOff>
      <xdr:row>96</xdr:row>
      <xdr:rowOff>129724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908300" y="16585690"/>
          <a:ext cx="889000" cy="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164697</xdr:rowOff>
    </xdr:from>
    <xdr:to>
      <xdr:col>5</xdr:col>
      <xdr:colOff>409575</xdr:colOff>
      <xdr:row>96</xdr:row>
      <xdr:rowOff>94847</xdr:rowOff>
    </xdr:to>
    <xdr:sp macro="" textlink="">
      <xdr:nvSpPr>
        <xdr:cNvPr id="241" name="フローチャート : 判断 240">
          <a:extLst>
            <a:ext uri="{FF2B5EF4-FFF2-40B4-BE49-F238E27FC236}">
              <a16:creationId xmlns:a16="http://schemas.microsoft.com/office/drawing/2014/main" id="{00000000-0008-0000-0600-0000F1000000}"/>
            </a:ext>
          </a:extLst>
        </xdr:cNvPr>
        <xdr:cNvSpPr/>
      </xdr:nvSpPr>
      <xdr:spPr>
        <a:xfrm>
          <a:off x="3746500" y="1645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111374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22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126490</xdr:rowOff>
    </xdr:from>
    <xdr:to>
      <xdr:col>4</xdr:col>
      <xdr:colOff>155575</xdr:colOff>
      <xdr:row>97</xdr:row>
      <xdr:rowOff>48358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585690"/>
          <a:ext cx="889000" cy="9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71738</xdr:rowOff>
    </xdr:from>
    <xdr:to>
      <xdr:col>4</xdr:col>
      <xdr:colOff>206375</xdr:colOff>
      <xdr:row>96</xdr:row>
      <xdr:rowOff>1888</xdr:rowOff>
    </xdr:to>
    <xdr:sp macro="" textlink="">
      <xdr:nvSpPr>
        <xdr:cNvPr id="244" name="フローチャート : 判断 243">
          <a:extLst>
            <a:ext uri="{FF2B5EF4-FFF2-40B4-BE49-F238E27FC236}">
              <a16:creationId xmlns:a16="http://schemas.microsoft.com/office/drawing/2014/main" id="{00000000-0008-0000-0600-0000F4000000}"/>
            </a:ext>
          </a:extLst>
        </xdr:cNvPr>
        <xdr:cNvSpPr/>
      </xdr:nvSpPr>
      <xdr:spPr>
        <a:xfrm>
          <a:off x="2857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18415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13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48358</xdr:rowOff>
    </xdr:from>
    <xdr:to>
      <xdr:col>2</xdr:col>
      <xdr:colOff>638175</xdr:colOff>
      <xdr:row>97</xdr:row>
      <xdr:rowOff>63071</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679008"/>
          <a:ext cx="889000" cy="1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164599</xdr:rowOff>
    </xdr:from>
    <xdr:to>
      <xdr:col>3</xdr:col>
      <xdr:colOff>3175</xdr:colOff>
      <xdr:row>96</xdr:row>
      <xdr:rowOff>94749</xdr:rowOff>
    </xdr:to>
    <xdr:sp macro="" textlink="">
      <xdr:nvSpPr>
        <xdr:cNvPr id="247" name="フローチャート : 判断 246">
          <a:extLst>
            <a:ext uri="{FF2B5EF4-FFF2-40B4-BE49-F238E27FC236}">
              <a16:creationId xmlns:a16="http://schemas.microsoft.com/office/drawing/2014/main" id="{00000000-0008-0000-0600-0000F7000000}"/>
            </a:ext>
          </a:extLst>
        </xdr:cNvPr>
        <xdr:cNvSpPr/>
      </xdr:nvSpPr>
      <xdr:spPr>
        <a:xfrm>
          <a:off x="1968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111276</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2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23733</xdr:rowOff>
    </xdr:from>
    <xdr:to>
      <xdr:col>1</xdr:col>
      <xdr:colOff>485775</xdr:colOff>
      <xdr:row>96</xdr:row>
      <xdr:rowOff>125333</xdr:rowOff>
    </xdr:to>
    <xdr:sp macro="" textlink="">
      <xdr:nvSpPr>
        <xdr:cNvPr id="249" name="フローチャート : 判断 248">
          <a:extLst>
            <a:ext uri="{FF2B5EF4-FFF2-40B4-BE49-F238E27FC236}">
              <a16:creationId xmlns:a16="http://schemas.microsoft.com/office/drawing/2014/main" id="{00000000-0008-0000-0600-0000F9000000}"/>
            </a:ext>
          </a:extLst>
        </xdr:cNvPr>
        <xdr:cNvSpPr/>
      </xdr:nvSpPr>
      <xdr:spPr>
        <a:xfrm>
          <a:off x="1079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141860</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25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17887</xdr:rowOff>
    </xdr:from>
    <xdr:to>
      <xdr:col>6</xdr:col>
      <xdr:colOff>561975</xdr:colOff>
      <xdr:row>96</xdr:row>
      <xdr:rowOff>119487</xdr:rowOff>
    </xdr:to>
    <xdr:sp macro="" textlink="">
      <xdr:nvSpPr>
        <xdr:cNvPr id="256" name="円/楕円 255">
          <a:extLst>
            <a:ext uri="{FF2B5EF4-FFF2-40B4-BE49-F238E27FC236}">
              <a16:creationId xmlns:a16="http://schemas.microsoft.com/office/drawing/2014/main" id="{00000000-0008-0000-0600-000000010000}"/>
            </a:ext>
          </a:extLst>
        </xdr:cNvPr>
        <xdr:cNvSpPr/>
      </xdr:nvSpPr>
      <xdr:spPr>
        <a:xfrm>
          <a:off x="4584700" y="1647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167764</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45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53,349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78924</xdr:rowOff>
    </xdr:from>
    <xdr:to>
      <xdr:col>5</xdr:col>
      <xdr:colOff>409575</xdr:colOff>
      <xdr:row>97</xdr:row>
      <xdr:rowOff>9074</xdr:rowOff>
    </xdr:to>
    <xdr:sp macro="" textlink="">
      <xdr:nvSpPr>
        <xdr:cNvPr id="258" name="円/楕円 257">
          <a:extLst>
            <a:ext uri="{FF2B5EF4-FFF2-40B4-BE49-F238E27FC236}">
              <a16:creationId xmlns:a16="http://schemas.microsoft.com/office/drawing/2014/main" id="{00000000-0008-0000-0600-000002010000}"/>
            </a:ext>
          </a:extLst>
        </xdr:cNvPr>
        <xdr:cNvSpPr/>
      </xdr:nvSpPr>
      <xdr:spPr>
        <a:xfrm>
          <a:off x="3746500" y="1653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201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63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49,611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75690</xdr:rowOff>
    </xdr:from>
    <xdr:to>
      <xdr:col>4</xdr:col>
      <xdr:colOff>206375</xdr:colOff>
      <xdr:row>97</xdr:row>
      <xdr:rowOff>5840</xdr:rowOff>
    </xdr:to>
    <xdr:sp macro="" textlink="">
      <xdr:nvSpPr>
        <xdr:cNvPr id="260" name="円/楕円 259">
          <a:extLst>
            <a:ext uri="{FF2B5EF4-FFF2-40B4-BE49-F238E27FC236}">
              <a16:creationId xmlns:a16="http://schemas.microsoft.com/office/drawing/2014/main" id="{00000000-0008-0000-0600-000004010000}"/>
            </a:ext>
          </a:extLst>
        </xdr:cNvPr>
        <xdr:cNvSpPr/>
      </xdr:nvSpPr>
      <xdr:spPr>
        <a:xfrm>
          <a:off x="2857500" y="1653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168417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62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49,809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169008</xdr:rowOff>
    </xdr:from>
    <xdr:to>
      <xdr:col>3</xdr:col>
      <xdr:colOff>3175</xdr:colOff>
      <xdr:row>97</xdr:row>
      <xdr:rowOff>99158</xdr:rowOff>
    </xdr:to>
    <xdr:sp macro="" textlink="">
      <xdr:nvSpPr>
        <xdr:cNvPr id="262" name="円/楕円 261">
          <a:extLst>
            <a:ext uri="{FF2B5EF4-FFF2-40B4-BE49-F238E27FC236}">
              <a16:creationId xmlns:a16="http://schemas.microsoft.com/office/drawing/2014/main" id="{00000000-0008-0000-0600-000006010000}"/>
            </a:ext>
          </a:extLst>
        </xdr:cNvPr>
        <xdr:cNvSpPr/>
      </xdr:nvSpPr>
      <xdr:spPr>
        <a:xfrm>
          <a:off x="1968500" y="1662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90285</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72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44,094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12271</xdr:rowOff>
    </xdr:from>
    <xdr:to>
      <xdr:col>1</xdr:col>
      <xdr:colOff>485775</xdr:colOff>
      <xdr:row>97</xdr:row>
      <xdr:rowOff>113871</xdr:rowOff>
    </xdr:to>
    <xdr:sp macro="" textlink="">
      <xdr:nvSpPr>
        <xdr:cNvPr id="264" name="円/楕円 263">
          <a:extLst>
            <a:ext uri="{FF2B5EF4-FFF2-40B4-BE49-F238E27FC236}">
              <a16:creationId xmlns:a16="http://schemas.microsoft.com/office/drawing/2014/main" id="{00000000-0008-0000-0600-000008010000}"/>
            </a:ext>
          </a:extLst>
        </xdr:cNvPr>
        <xdr:cNvSpPr/>
      </xdr:nvSpPr>
      <xdr:spPr>
        <a:xfrm>
          <a:off x="1079500" y="1664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104998</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73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43,193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37,193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124635</xdr:rowOff>
    </xdr:from>
    <xdr:to>
      <xdr:col>15</xdr:col>
      <xdr:colOff>180340</xdr:colOff>
      <xdr:row>37</xdr:row>
      <xdr:rowOff>123305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68135"/>
          <a:ext cx="1270" cy="119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127132</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47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41,086</a:t>
          </a:r>
          <a:endParaRPr kumimoji="1" lang="ja-JP" altLang="en-US" sz="1000" b="1">
            <a:latin typeface="ＭＳ Ｐゴシック"/>
          </a:endParaRPr>
        </a:p>
      </xdr:txBody>
    </xdr:sp>
    <xdr:clientData/>
  </xdr:oneCellAnchor>
  <xdr:twoCellAnchor>
    <xdr:from>
      <xdr:col>15</xdr:col>
      <xdr:colOff>92075</xdr:colOff>
      <xdr:row>37</xdr:row>
      <xdr:rowOff>123305</xdr:rowOff>
    </xdr:from>
    <xdr:to>
      <xdr:col>15</xdr:col>
      <xdr:colOff>269875</xdr:colOff>
      <xdr:row>37</xdr:row>
      <xdr:rowOff>123305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46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71312</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4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303,295</a:t>
          </a:r>
          <a:endParaRPr kumimoji="1" lang="ja-JP" altLang="en-US" sz="1000" b="1">
            <a:latin typeface="ＭＳ Ｐゴシック"/>
          </a:endParaRPr>
        </a:p>
      </xdr:txBody>
    </xdr:sp>
    <xdr:clientData/>
  </xdr:oneCellAnchor>
  <xdr:twoCellAnchor>
    <xdr:from>
      <xdr:col>15</xdr:col>
      <xdr:colOff>92075</xdr:colOff>
      <xdr:row>30</xdr:row>
      <xdr:rowOff>124635</xdr:rowOff>
    </xdr:from>
    <xdr:to>
      <xdr:col>15</xdr:col>
      <xdr:colOff>269875</xdr:colOff>
      <xdr:row>30</xdr:row>
      <xdr:rowOff>124635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10692</xdr:rowOff>
    </xdr:from>
    <xdr:to>
      <xdr:col>15</xdr:col>
      <xdr:colOff>180975</xdr:colOff>
      <xdr:row>36</xdr:row>
      <xdr:rowOff>67348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182892"/>
          <a:ext cx="838200" cy="5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13936</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14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96,400</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162509</xdr:rowOff>
    </xdr:from>
    <xdr:to>
      <xdr:col>15</xdr:col>
      <xdr:colOff>231775</xdr:colOff>
      <xdr:row>36</xdr:row>
      <xdr:rowOff>92659</xdr:rowOff>
    </xdr:to>
    <xdr:sp macro="" textlink="">
      <xdr:nvSpPr>
        <xdr:cNvPr id="294" name="フローチャート : 判断 293">
          <a:extLst>
            <a:ext uri="{FF2B5EF4-FFF2-40B4-BE49-F238E27FC236}">
              <a16:creationId xmlns:a16="http://schemas.microsoft.com/office/drawing/2014/main" id="{00000000-0008-0000-0600-000026010000}"/>
            </a:ext>
          </a:extLst>
        </xdr:cNvPr>
        <xdr:cNvSpPr/>
      </xdr:nvSpPr>
      <xdr:spPr>
        <a:xfrm>
          <a:off x="10426700" y="61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112304</xdr:rowOff>
    </xdr:from>
    <xdr:to>
      <xdr:col>14</xdr:col>
      <xdr:colOff>28575</xdr:colOff>
      <xdr:row>36</xdr:row>
      <xdr:rowOff>10692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113054"/>
          <a:ext cx="889000" cy="6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7404</xdr:rowOff>
    </xdr:from>
    <xdr:to>
      <xdr:col>14</xdr:col>
      <xdr:colOff>79375</xdr:colOff>
      <xdr:row>36</xdr:row>
      <xdr:rowOff>109004</xdr:rowOff>
    </xdr:to>
    <xdr:sp macro="" textlink="">
      <xdr:nvSpPr>
        <xdr:cNvPr id="296" name="フローチャート : 判断 295">
          <a:extLst>
            <a:ext uri="{FF2B5EF4-FFF2-40B4-BE49-F238E27FC236}">
              <a16:creationId xmlns:a16="http://schemas.microsoft.com/office/drawing/2014/main" id="{00000000-0008-0000-0600-000028010000}"/>
            </a:ext>
          </a:extLst>
        </xdr:cNvPr>
        <xdr:cNvSpPr/>
      </xdr:nvSpPr>
      <xdr:spPr>
        <a:xfrm>
          <a:off x="9588500" y="617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100131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27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112304</xdr:rowOff>
    </xdr:from>
    <xdr:to>
      <xdr:col>12</xdr:col>
      <xdr:colOff>511175</xdr:colOff>
      <xdr:row>36</xdr:row>
      <xdr:rowOff>22181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113054"/>
          <a:ext cx="889000" cy="8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106731</xdr:rowOff>
    </xdr:from>
    <xdr:to>
      <xdr:col>12</xdr:col>
      <xdr:colOff>561975</xdr:colOff>
      <xdr:row>37</xdr:row>
      <xdr:rowOff>36881</xdr:rowOff>
    </xdr:to>
    <xdr:sp macro="" textlink="">
      <xdr:nvSpPr>
        <xdr:cNvPr id="299" name="フローチャート : 判断 298">
          <a:extLst>
            <a:ext uri="{FF2B5EF4-FFF2-40B4-BE49-F238E27FC236}">
              <a16:creationId xmlns:a16="http://schemas.microsoft.com/office/drawing/2014/main" id="{00000000-0008-0000-0600-00002B010000}"/>
            </a:ext>
          </a:extLst>
        </xdr:cNvPr>
        <xdr:cNvSpPr/>
      </xdr:nvSpPr>
      <xdr:spPr>
        <a:xfrm>
          <a:off x="8699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28008</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637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22181</xdr:rowOff>
    </xdr:from>
    <xdr:to>
      <xdr:col>11</xdr:col>
      <xdr:colOff>307975</xdr:colOff>
      <xdr:row>36</xdr:row>
      <xdr:rowOff>108871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194381"/>
          <a:ext cx="889000" cy="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115372</xdr:rowOff>
    </xdr:from>
    <xdr:to>
      <xdr:col>11</xdr:col>
      <xdr:colOff>358775</xdr:colOff>
      <xdr:row>37</xdr:row>
      <xdr:rowOff>45522</xdr:rowOff>
    </xdr:to>
    <xdr:sp macro="" textlink="">
      <xdr:nvSpPr>
        <xdr:cNvPr id="302" name="フローチャート : 判断 301">
          <a:extLst>
            <a:ext uri="{FF2B5EF4-FFF2-40B4-BE49-F238E27FC236}">
              <a16:creationId xmlns:a16="http://schemas.microsoft.com/office/drawing/2014/main" id="{00000000-0008-0000-0600-00002E010000}"/>
            </a:ext>
          </a:extLst>
        </xdr:cNvPr>
        <xdr:cNvSpPr/>
      </xdr:nvSpPr>
      <xdr:spPr>
        <a:xfrm>
          <a:off x="7810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36649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38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138488</xdr:rowOff>
    </xdr:from>
    <xdr:to>
      <xdr:col>10</xdr:col>
      <xdr:colOff>155575</xdr:colOff>
      <xdr:row>37</xdr:row>
      <xdr:rowOff>68638</xdr:rowOff>
    </xdr:to>
    <xdr:sp macro="" textlink="">
      <xdr:nvSpPr>
        <xdr:cNvPr id="304" name="フローチャート : 判断 303">
          <a:extLst>
            <a:ext uri="{FF2B5EF4-FFF2-40B4-BE49-F238E27FC236}">
              <a16:creationId xmlns:a16="http://schemas.microsoft.com/office/drawing/2014/main" id="{00000000-0008-0000-0600-000030010000}"/>
            </a:ext>
          </a:extLst>
        </xdr:cNvPr>
        <xdr:cNvSpPr/>
      </xdr:nvSpPr>
      <xdr:spPr>
        <a:xfrm>
          <a:off x="6921500" y="631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59765</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40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16548</xdr:rowOff>
    </xdr:from>
    <xdr:to>
      <xdr:col>15</xdr:col>
      <xdr:colOff>231775</xdr:colOff>
      <xdr:row>36</xdr:row>
      <xdr:rowOff>118148</xdr:rowOff>
    </xdr:to>
    <xdr:sp macro="" textlink="">
      <xdr:nvSpPr>
        <xdr:cNvPr id="311" name="円/楕円 310">
          <a:extLst>
            <a:ext uri="{FF2B5EF4-FFF2-40B4-BE49-F238E27FC236}">
              <a16:creationId xmlns:a16="http://schemas.microsoft.com/office/drawing/2014/main" id="{00000000-0008-0000-0600-000037010000}"/>
            </a:ext>
          </a:extLst>
        </xdr:cNvPr>
        <xdr:cNvSpPr/>
      </xdr:nvSpPr>
      <xdr:spPr>
        <a:xfrm>
          <a:off x="10426700" y="618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166425</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1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90,825</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131342</xdr:rowOff>
    </xdr:from>
    <xdr:to>
      <xdr:col>14</xdr:col>
      <xdr:colOff>79375</xdr:colOff>
      <xdr:row>36</xdr:row>
      <xdr:rowOff>61492</xdr:rowOff>
    </xdr:to>
    <xdr:sp macro="" textlink="">
      <xdr:nvSpPr>
        <xdr:cNvPr id="313" name="円/楕円 312">
          <a:extLst>
            <a:ext uri="{FF2B5EF4-FFF2-40B4-BE49-F238E27FC236}">
              <a16:creationId xmlns:a16="http://schemas.microsoft.com/office/drawing/2014/main" id="{00000000-0008-0000-0600-000039010000}"/>
            </a:ext>
          </a:extLst>
        </xdr:cNvPr>
        <xdr:cNvSpPr/>
      </xdr:nvSpPr>
      <xdr:spPr>
        <a:xfrm>
          <a:off x="9588500" y="613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78019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4" y="5907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103,217</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61504</xdr:rowOff>
    </xdr:from>
    <xdr:to>
      <xdr:col>12</xdr:col>
      <xdr:colOff>561975</xdr:colOff>
      <xdr:row>35</xdr:row>
      <xdr:rowOff>163104</xdr:rowOff>
    </xdr:to>
    <xdr:sp macro="" textlink="">
      <xdr:nvSpPr>
        <xdr:cNvPr id="315" name="円/楕円 314">
          <a:extLst>
            <a:ext uri="{FF2B5EF4-FFF2-40B4-BE49-F238E27FC236}">
              <a16:creationId xmlns:a16="http://schemas.microsoft.com/office/drawing/2014/main" id="{00000000-0008-0000-0600-00003B010000}"/>
            </a:ext>
          </a:extLst>
        </xdr:cNvPr>
        <xdr:cNvSpPr/>
      </xdr:nvSpPr>
      <xdr:spPr>
        <a:xfrm>
          <a:off x="8699500" y="606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8181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4" y="5837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118,492</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142831</xdr:rowOff>
    </xdr:from>
    <xdr:to>
      <xdr:col>11</xdr:col>
      <xdr:colOff>358775</xdr:colOff>
      <xdr:row>36</xdr:row>
      <xdr:rowOff>72981</xdr:rowOff>
    </xdr:to>
    <xdr:sp macro="" textlink="">
      <xdr:nvSpPr>
        <xdr:cNvPr id="317" name="円/楕円 316">
          <a:extLst>
            <a:ext uri="{FF2B5EF4-FFF2-40B4-BE49-F238E27FC236}">
              <a16:creationId xmlns:a16="http://schemas.microsoft.com/office/drawing/2014/main" id="{00000000-0008-0000-0600-00003D010000}"/>
            </a:ext>
          </a:extLst>
        </xdr:cNvPr>
        <xdr:cNvSpPr/>
      </xdr:nvSpPr>
      <xdr:spPr>
        <a:xfrm>
          <a:off x="7810500" y="614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89508</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4" y="591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100,704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58071</xdr:rowOff>
    </xdr:from>
    <xdr:to>
      <xdr:col>10</xdr:col>
      <xdr:colOff>155575</xdr:colOff>
      <xdr:row>36</xdr:row>
      <xdr:rowOff>159671</xdr:rowOff>
    </xdr:to>
    <xdr:sp macro="" textlink="">
      <xdr:nvSpPr>
        <xdr:cNvPr id="319" name="円/楕円 318">
          <a:extLst>
            <a:ext uri="{FF2B5EF4-FFF2-40B4-BE49-F238E27FC236}">
              <a16:creationId xmlns:a16="http://schemas.microsoft.com/office/drawing/2014/main" id="{00000000-0008-0000-0600-00003F010000}"/>
            </a:ext>
          </a:extLst>
        </xdr:cNvPr>
        <xdr:cNvSpPr/>
      </xdr:nvSpPr>
      <xdr:spPr>
        <a:xfrm>
          <a:off x="6921500" y="623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4748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00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81,743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169636</xdr:rowOff>
    </xdr:from>
    <xdr:to>
      <xdr:col>15</xdr:col>
      <xdr:colOff>180340</xdr:colOff>
      <xdr:row>59</xdr:row>
      <xdr:rowOff>91811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42136"/>
          <a:ext cx="1270" cy="1465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108227</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22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21,643</a:t>
          </a:r>
          <a:endParaRPr kumimoji="1" lang="ja-JP" altLang="en-US" sz="1000" b="1">
            <a:latin typeface="ＭＳ Ｐゴシック"/>
          </a:endParaRPr>
        </a:p>
      </xdr:txBody>
    </xdr:sp>
    <xdr:clientData/>
  </xdr:oneCellAnchor>
  <xdr:twoCellAnchor>
    <xdr:from>
      <xdr:col>15</xdr:col>
      <xdr:colOff>92075</xdr:colOff>
      <xdr:row>59</xdr:row>
      <xdr:rowOff>91811</xdr:rowOff>
    </xdr:from>
    <xdr:to>
      <xdr:col>15</xdr:col>
      <xdr:colOff>269875</xdr:colOff>
      <xdr:row>59</xdr:row>
      <xdr:rowOff>91811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207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116313</xdr:rowOff>
    </xdr:from>
    <xdr:ext cx="690189"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173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4,508,332</a:t>
          </a:r>
          <a:endParaRPr kumimoji="1" lang="ja-JP" altLang="en-US" sz="1000" b="1">
            <a:latin typeface="ＭＳ Ｐゴシック"/>
          </a:endParaRPr>
        </a:p>
      </xdr:txBody>
    </xdr:sp>
    <xdr:clientData/>
  </xdr:oneCellAnchor>
  <xdr:twoCellAnchor>
    <xdr:from>
      <xdr:col>15</xdr:col>
      <xdr:colOff>92075</xdr:colOff>
      <xdr:row>50</xdr:row>
      <xdr:rowOff>169636</xdr:rowOff>
    </xdr:from>
    <xdr:to>
      <xdr:col>15</xdr:col>
      <xdr:colOff>269875</xdr:colOff>
      <xdr:row>50</xdr:row>
      <xdr:rowOff>169636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4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71472</xdr:rowOff>
    </xdr:from>
    <xdr:to>
      <xdr:col>15</xdr:col>
      <xdr:colOff>180975</xdr:colOff>
      <xdr:row>59</xdr:row>
      <xdr:rowOff>74747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10187022"/>
          <a:ext cx="838200" cy="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25676</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969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138,651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2799</xdr:rowOff>
    </xdr:from>
    <xdr:to>
      <xdr:col>15</xdr:col>
      <xdr:colOff>231775</xdr:colOff>
      <xdr:row>59</xdr:row>
      <xdr:rowOff>104399</xdr:rowOff>
    </xdr:to>
    <xdr:sp macro="" textlink="">
      <xdr:nvSpPr>
        <xdr:cNvPr id="353" name="フローチャート : 判断 352">
          <a:extLst>
            <a:ext uri="{FF2B5EF4-FFF2-40B4-BE49-F238E27FC236}">
              <a16:creationId xmlns:a16="http://schemas.microsoft.com/office/drawing/2014/main" id="{00000000-0008-0000-0600-000061010000}"/>
            </a:ext>
          </a:extLst>
        </xdr:cNvPr>
        <xdr:cNvSpPr/>
      </xdr:nvSpPr>
      <xdr:spPr>
        <a:xfrm>
          <a:off x="10426700" y="101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65212</xdr:rowOff>
    </xdr:from>
    <xdr:to>
      <xdr:col>14</xdr:col>
      <xdr:colOff>28575</xdr:colOff>
      <xdr:row>59</xdr:row>
      <xdr:rowOff>71472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10180762"/>
          <a:ext cx="889000" cy="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6078</xdr:rowOff>
    </xdr:from>
    <xdr:to>
      <xdr:col>14</xdr:col>
      <xdr:colOff>79375</xdr:colOff>
      <xdr:row>59</xdr:row>
      <xdr:rowOff>107678</xdr:rowOff>
    </xdr:to>
    <xdr:sp macro="" textlink="">
      <xdr:nvSpPr>
        <xdr:cNvPr id="355" name="フローチャート : 判断 354">
          <a:extLst>
            <a:ext uri="{FF2B5EF4-FFF2-40B4-BE49-F238E27FC236}">
              <a16:creationId xmlns:a16="http://schemas.microsoft.com/office/drawing/2014/main" id="{00000000-0008-0000-0600-000063010000}"/>
            </a:ext>
          </a:extLst>
        </xdr:cNvPr>
        <xdr:cNvSpPr/>
      </xdr:nvSpPr>
      <xdr:spPr>
        <a:xfrm>
          <a:off x="95885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124205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4" y="989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57045</xdr:rowOff>
    </xdr:from>
    <xdr:to>
      <xdr:col>12</xdr:col>
      <xdr:colOff>511175</xdr:colOff>
      <xdr:row>59</xdr:row>
      <xdr:rowOff>65212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10172595"/>
          <a:ext cx="889000" cy="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18087</xdr:rowOff>
    </xdr:from>
    <xdr:to>
      <xdr:col>12</xdr:col>
      <xdr:colOff>561975</xdr:colOff>
      <xdr:row>59</xdr:row>
      <xdr:rowOff>119687</xdr:rowOff>
    </xdr:to>
    <xdr:sp macro="" textlink="">
      <xdr:nvSpPr>
        <xdr:cNvPr id="358" name="フローチャート : 判断 357">
          <a:extLst>
            <a:ext uri="{FF2B5EF4-FFF2-40B4-BE49-F238E27FC236}">
              <a16:creationId xmlns:a16="http://schemas.microsoft.com/office/drawing/2014/main" id="{00000000-0008-0000-0600-000066010000}"/>
            </a:ext>
          </a:extLst>
        </xdr:cNvPr>
        <xdr:cNvSpPr/>
      </xdr:nvSpPr>
      <xdr:spPr>
        <a:xfrm>
          <a:off x="8699500" y="1013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110814</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1022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57045</xdr:rowOff>
    </xdr:from>
    <xdr:to>
      <xdr:col>11</xdr:col>
      <xdr:colOff>307975</xdr:colOff>
      <xdr:row>59</xdr:row>
      <xdr:rowOff>78484</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10172595"/>
          <a:ext cx="889000" cy="2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21055</xdr:rowOff>
    </xdr:from>
    <xdr:to>
      <xdr:col>11</xdr:col>
      <xdr:colOff>358775</xdr:colOff>
      <xdr:row>59</xdr:row>
      <xdr:rowOff>122655</xdr:rowOff>
    </xdr:to>
    <xdr:sp macro="" textlink="">
      <xdr:nvSpPr>
        <xdr:cNvPr id="361" name="フローチャート : 判断 360">
          <a:extLst>
            <a:ext uri="{FF2B5EF4-FFF2-40B4-BE49-F238E27FC236}">
              <a16:creationId xmlns:a16="http://schemas.microsoft.com/office/drawing/2014/main" id="{00000000-0008-0000-0600-000069010000}"/>
            </a:ext>
          </a:extLst>
        </xdr:cNvPr>
        <xdr:cNvSpPr/>
      </xdr:nvSpPr>
      <xdr:spPr>
        <a:xfrm>
          <a:off x="7810500" y="1013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113782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1022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26363</xdr:rowOff>
    </xdr:from>
    <xdr:to>
      <xdr:col>10</xdr:col>
      <xdr:colOff>155575</xdr:colOff>
      <xdr:row>59</xdr:row>
      <xdr:rowOff>127963</xdr:rowOff>
    </xdr:to>
    <xdr:sp macro="" textlink="">
      <xdr:nvSpPr>
        <xdr:cNvPr id="363" name="フローチャート : 判断 362">
          <a:extLst>
            <a:ext uri="{FF2B5EF4-FFF2-40B4-BE49-F238E27FC236}">
              <a16:creationId xmlns:a16="http://schemas.microsoft.com/office/drawing/2014/main" id="{00000000-0008-0000-0600-00006B010000}"/>
            </a:ext>
          </a:extLst>
        </xdr:cNvPr>
        <xdr:cNvSpPr/>
      </xdr:nvSpPr>
      <xdr:spPr>
        <a:xfrm>
          <a:off x="6921500" y="1014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144490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91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23947</xdr:rowOff>
    </xdr:from>
    <xdr:to>
      <xdr:col>15</xdr:col>
      <xdr:colOff>231775</xdr:colOff>
      <xdr:row>59</xdr:row>
      <xdr:rowOff>125547</xdr:rowOff>
    </xdr:to>
    <xdr:sp macro="" textlink="">
      <xdr:nvSpPr>
        <xdr:cNvPr id="370" name="円/楕円 369">
          <a:extLst>
            <a:ext uri="{FF2B5EF4-FFF2-40B4-BE49-F238E27FC236}">
              <a16:creationId xmlns:a16="http://schemas.microsoft.com/office/drawing/2014/main" id="{00000000-0008-0000-0600-000072010000}"/>
            </a:ext>
          </a:extLst>
        </xdr:cNvPr>
        <xdr:cNvSpPr/>
      </xdr:nvSpPr>
      <xdr:spPr>
        <a:xfrm>
          <a:off x="10426700" y="1013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152676</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1009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73,892</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20672</xdr:rowOff>
    </xdr:from>
    <xdr:to>
      <xdr:col>14</xdr:col>
      <xdr:colOff>79375</xdr:colOff>
      <xdr:row>59</xdr:row>
      <xdr:rowOff>122272</xdr:rowOff>
    </xdr:to>
    <xdr:sp macro="" textlink="">
      <xdr:nvSpPr>
        <xdr:cNvPr id="372" name="円/楕円 371">
          <a:extLst>
            <a:ext uri="{FF2B5EF4-FFF2-40B4-BE49-F238E27FC236}">
              <a16:creationId xmlns:a16="http://schemas.microsoft.com/office/drawing/2014/main" id="{00000000-0008-0000-0600-000074010000}"/>
            </a:ext>
          </a:extLst>
        </xdr:cNvPr>
        <xdr:cNvSpPr/>
      </xdr:nvSpPr>
      <xdr:spPr>
        <a:xfrm>
          <a:off x="9588500" y="1013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113399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22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83,923</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14412</xdr:rowOff>
    </xdr:from>
    <xdr:to>
      <xdr:col>12</xdr:col>
      <xdr:colOff>561975</xdr:colOff>
      <xdr:row>59</xdr:row>
      <xdr:rowOff>116012</xdr:rowOff>
    </xdr:to>
    <xdr:sp macro="" textlink="">
      <xdr:nvSpPr>
        <xdr:cNvPr id="374" name="円/楕円 373">
          <a:extLst>
            <a:ext uri="{FF2B5EF4-FFF2-40B4-BE49-F238E27FC236}">
              <a16:creationId xmlns:a16="http://schemas.microsoft.com/office/drawing/2014/main" id="{00000000-0008-0000-0600-000076010000}"/>
            </a:ext>
          </a:extLst>
        </xdr:cNvPr>
        <xdr:cNvSpPr/>
      </xdr:nvSpPr>
      <xdr:spPr>
        <a:xfrm>
          <a:off x="8699500" y="1012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132539</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4" y="9905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103,090</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6245</xdr:rowOff>
    </xdr:from>
    <xdr:to>
      <xdr:col>11</xdr:col>
      <xdr:colOff>358775</xdr:colOff>
      <xdr:row>59</xdr:row>
      <xdr:rowOff>107845</xdr:rowOff>
    </xdr:to>
    <xdr:sp macro="" textlink="">
      <xdr:nvSpPr>
        <xdr:cNvPr id="376" name="円/楕円 375">
          <a:extLst>
            <a:ext uri="{FF2B5EF4-FFF2-40B4-BE49-F238E27FC236}">
              <a16:creationId xmlns:a16="http://schemas.microsoft.com/office/drawing/2014/main" id="{00000000-0008-0000-0600-000078010000}"/>
            </a:ext>
          </a:extLst>
        </xdr:cNvPr>
        <xdr:cNvSpPr/>
      </xdr:nvSpPr>
      <xdr:spPr>
        <a:xfrm>
          <a:off x="7810500" y="1012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124372</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4" y="9897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128,098</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27684</xdr:rowOff>
    </xdr:from>
    <xdr:to>
      <xdr:col>10</xdr:col>
      <xdr:colOff>155575</xdr:colOff>
      <xdr:row>59</xdr:row>
      <xdr:rowOff>129284</xdr:rowOff>
    </xdr:to>
    <xdr:sp macro="" textlink="">
      <xdr:nvSpPr>
        <xdr:cNvPr id="378" name="円/楕円 377">
          <a:extLst>
            <a:ext uri="{FF2B5EF4-FFF2-40B4-BE49-F238E27FC236}">
              <a16:creationId xmlns:a16="http://schemas.microsoft.com/office/drawing/2014/main" id="{00000000-0008-0000-0600-00007A010000}"/>
            </a:ext>
          </a:extLst>
        </xdr:cNvPr>
        <xdr:cNvSpPr/>
      </xdr:nvSpPr>
      <xdr:spPr>
        <a:xfrm>
          <a:off x="6921500" y="1014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120411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2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62,450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76</xdr:row>
      <xdr:rowOff>35577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306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135438</xdr:rowOff>
    </xdr:from>
    <xdr:to>
      <xdr:col>15</xdr:col>
      <xdr:colOff>180340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36938"/>
          <a:ext cx="1270" cy="145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75096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196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82115</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121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3,811,186</a:t>
          </a:r>
          <a:endParaRPr kumimoji="1" lang="ja-JP" altLang="en-US" sz="1000" b="1">
            <a:latin typeface="ＭＳ Ｐゴシック"/>
          </a:endParaRPr>
        </a:p>
      </xdr:txBody>
    </xdr:sp>
    <xdr:clientData/>
  </xdr:oneCellAnchor>
  <xdr:twoCellAnchor>
    <xdr:from>
      <xdr:col>15</xdr:col>
      <xdr:colOff>92075</xdr:colOff>
      <xdr:row>70</xdr:row>
      <xdr:rowOff>135438</xdr:rowOff>
    </xdr:from>
    <xdr:to>
      <xdr:col>15</xdr:col>
      <xdr:colOff>269875</xdr:colOff>
      <xdr:row>70</xdr:row>
      <xdr:rowOff>135438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36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38638</xdr:rowOff>
    </xdr:from>
    <xdr:to>
      <xdr:col>15</xdr:col>
      <xdr:colOff>180975</xdr:colOff>
      <xdr:row>79</xdr:row>
      <xdr:rowOff>40749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583188"/>
          <a:ext cx="838200" cy="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163997</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65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62,941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141120</xdr:rowOff>
    </xdr:from>
    <xdr:to>
      <xdr:col>15</xdr:col>
      <xdr:colOff>231775</xdr:colOff>
      <xdr:row>79</xdr:row>
      <xdr:rowOff>71270</xdr:rowOff>
    </xdr:to>
    <xdr:sp macro="" textlink="">
      <xdr:nvSpPr>
        <xdr:cNvPr id="410" name="フローチャート : 判断 409">
          <a:extLst>
            <a:ext uri="{FF2B5EF4-FFF2-40B4-BE49-F238E27FC236}">
              <a16:creationId xmlns:a16="http://schemas.microsoft.com/office/drawing/2014/main" id="{00000000-0008-0000-0600-00009A010000}"/>
            </a:ext>
          </a:extLst>
        </xdr:cNvPr>
        <xdr:cNvSpPr/>
      </xdr:nvSpPr>
      <xdr:spPr>
        <a:xfrm>
          <a:off x="10426700" y="1351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25327</xdr:rowOff>
    </xdr:from>
    <xdr:to>
      <xdr:col>14</xdr:col>
      <xdr:colOff>28575</xdr:colOff>
      <xdr:row>79</xdr:row>
      <xdr:rowOff>40749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569877"/>
          <a:ext cx="8890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140337</xdr:rowOff>
    </xdr:from>
    <xdr:to>
      <xdr:col>14</xdr:col>
      <xdr:colOff>79375</xdr:colOff>
      <xdr:row>79</xdr:row>
      <xdr:rowOff>70487</xdr:rowOff>
    </xdr:to>
    <xdr:sp macro="" textlink="">
      <xdr:nvSpPr>
        <xdr:cNvPr id="412" name="フローチャート : 判断 411">
          <a:extLst>
            <a:ext uri="{FF2B5EF4-FFF2-40B4-BE49-F238E27FC236}">
              <a16:creationId xmlns:a16="http://schemas.microsoft.com/office/drawing/2014/main" id="{00000000-0008-0000-0600-00009C010000}"/>
            </a:ext>
          </a:extLst>
        </xdr:cNvPr>
        <xdr:cNvSpPr/>
      </xdr:nvSpPr>
      <xdr:spPr>
        <a:xfrm>
          <a:off x="9588500" y="1351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87014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28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150532</xdr:rowOff>
    </xdr:from>
    <xdr:to>
      <xdr:col>12</xdr:col>
      <xdr:colOff>561975</xdr:colOff>
      <xdr:row>79</xdr:row>
      <xdr:rowOff>80682</xdr:rowOff>
    </xdr:to>
    <xdr:sp macro="" textlink="">
      <xdr:nvSpPr>
        <xdr:cNvPr id="414" name="フローチャート : 判断 413">
          <a:extLst>
            <a:ext uri="{FF2B5EF4-FFF2-40B4-BE49-F238E27FC236}">
              <a16:creationId xmlns:a16="http://schemas.microsoft.com/office/drawing/2014/main" id="{00000000-0008-0000-0600-00009E010000}"/>
            </a:ext>
          </a:extLst>
        </xdr:cNvPr>
        <xdr:cNvSpPr/>
      </xdr:nvSpPr>
      <xdr:spPr>
        <a:xfrm>
          <a:off x="8699500" y="1352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71809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61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159288</xdr:rowOff>
    </xdr:from>
    <xdr:to>
      <xdr:col>15</xdr:col>
      <xdr:colOff>231775</xdr:colOff>
      <xdr:row>79</xdr:row>
      <xdr:rowOff>89438</xdr:rowOff>
    </xdr:to>
    <xdr:sp macro="" textlink="">
      <xdr:nvSpPr>
        <xdr:cNvPr id="421" name="円/楕円 420">
          <a:extLst>
            <a:ext uri="{FF2B5EF4-FFF2-40B4-BE49-F238E27FC236}">
              <a16:creationId xmlns:a16="http://schemas.microsoft.com/office/drawing/2014/main" id="{00000000-0008-0000-0600-0000A5010000}"/>
            </a:ext>
          </a:extLst>
        </xdr:cNvPr>
        <xdr:cNvSpPr/>
      </xdr:nvSpPr>
      <xdr:spPr>
        <a:xfrm>
          <a:off x="10426700" y="1353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119547</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9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15,256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161399</xdr:rowOff>
    </xdr:from>
    <xdr:to>
      <xdr:col>14</xdr:col>
      <xdr:colOff>79375</xdr:colOff>
      <xdr:row>79</xdr:row>
      <xdr:rowOff>91549</xdr:rowOff>
    </xdr:to>
    <xdr:sp macro="" textlink="">
      <xdr:nvSpPr>
        <xdr:cNvPr id="423" name="円/楕円 422">
          <a:extLst>
            <a:ext uri="{FF2B5EF4-FFF2-40B4-BE49-F238E27FC236}">
              <a16:creationId xmlns:a16="http://schemas.microsoft.com/office/drawing/2014/main" id="{00000000-0008-0000-0600-0000A7010000}"/>
            </a:ext>
          </a:extLst>
        </xdr:cNvPr>
        <xdr:cNvSpPr/>
      </xdr:nvSpPr>
      <xdr:spPr>
        <a:xfrm>
          <a:off x="9588500" y="1353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82676</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7" y="13627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145977</xdr:rowOff>
    </xdr:from>
    <xdr:to>
      <xdr:col>12</xdr:col>
      <xdr:colOff>561975</xdr:colOff>
      <xdr:row>79</xdr:row>
      <xdr:rowOff>76127</xdr:rowOff>
    </xdr:to>
    <xdr:sp macro="" textlink="">
      <xdr:nvSpPr>
        <xdr:cNvPr id="425" name="円/楕円 424">
          <a:extLst>
            <a:ext uri="{FF2B5EF4-FFF2-40B4-BE49-F238E27FC236}">
              <a16:creationId xmlns:a16="http://schemas.microsoft.com/office/drawing/2014/main" id="{00000000-0008-0000-0600-0000A9010000}"/>
            </a:ext>
          </a:extLst>
        </xdr:cNvPr>
        <xdr:cNvSpPr/>
      </xdr:nvSpPr>
      <xdr:spPr>
        <a:xfrm>
          <a:off x="8699500" y="1351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92654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29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50,193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49490</xdr:rowOff>
    </xdr:from>
    <xdr:to>
      <xdr:col>15</xdr:col>
      <xdr:colOff>180340</xdr:colOff>
      <xdr:row>98</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822890"/>
          <a:ext cx="1270" cy="1118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167617</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59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244,731</a:t>
          </a:r>
          <a:endParaRPr kumimoji="1" lang="ja-JP" altLang="en-US" sz="1000" b="1">
            <a:latin typeface="ＭＳ Ｐゴシック"/>
          </a:endParaRPr>
        </a:p>
      </xdr:txBody>
    </xdr:sp>
    <xdr:clientData/>
  </xdr:oneCellAnchor>
  <xdr:twoCellAnchor>
    <xdr:from>
      <xdr:col>15</xdr:col>
      <xdr:colOff>92075</xdr:colOff>
      <xdr:row>92</xdr:row>
      <xdr:rowOff>49490</xdr:rowOff>
    </xdr:from>
    <xdr:to>
      <xdr:col>15</xdr:col>
      <xdr:colOff>269875</xdr:colOff>
      <xdr:row>92</xdr:row>
      <xdr:rowOff>49490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82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78001</xdr:rowOff>
    </xdr:from>
    <xdr:to>
      <xdr:col>15</xdr:col>
      <xdr:colOff>180975</xdr:colOff>
      <xdr:row>97</xdr:row>
      <xdr:rowOff>95041</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9639300" y="16708651"/>
          <a:ext cx="838200" cy="1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24072</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483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56,683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1195</xdr:rowOff>
    </xdr:from>
    <xdr:to>
      <xdr:col>15</xdr:col>
      <xdr:colOff>231775</xdr:colOff>
      <xdr:row>97</xdr:row>
      <xdr:rowOff>102795</xdr:rowOff>
    </xdr:to>
    <xdr:sp macro="" textlink="">
      <xdr:nvSpPr>
        <xdr:cNvPr id="455" name="フローチャート : 判断 454">
          <a:extLst>
            <a:ext uri="{FF2B5EF4-FFF2-40B4-BE49-F238E27FC236}">
              <a16:creationId xmlns:a16="http://schemas.microsoft.com/office/drawing/2014/main" id="{00000000-0008-0000-0600-0000C7010000}"/>
            </a:ext>
          </a:extLst>
        </xdr:cNvPr>
        <xdr:cNvSpPr/>
      </xdr:nvSpPr>
      <xdr:spPr>
        <a:xfrm>
          <a:off x="10426700" y="1663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95041</xdr:rowOff>
    </xdr:from>
    <xdr:to>
      <xdr:col>14</xdr:col>
      <xdr:colOff>28575</xdr:colOff>
      <xdr:row>97</xdr:row>
      <xdr:rowOff>139691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8750300" y="16725691"/>
          <a:ext cx="889000" cy="4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55268</xdr:rowOff>
    </xdr:from>
    <xdr:to>
      <xdr:col>14</xdr:col>
      <xdr:colOff>79375</xdr:colOff>
      <xdr:row>97</xdr:row>
      <xdr:rowOff>156868</xdr:rowOff>
    </xdr:to>
    <xdr:sp macro="" textlink="">
      <xdr:nvSpPr>
        <xdr:cNvPr id="457" name="フローチャート : 判断 456">
          <a:extLst>
            <a:ext uri="{FF2B5EF4-FFF2-40B4-BE49-F238E27FC236}">
              <a16:creationId xmlns:a16="http://schemas.microsoft.com/office/drawing/2014/main" id="{00000000-0008-0000-0600-0000C9010000}"/>
            </a:ext>
          </a:extLst>
        </xdr:cNvPr>
        <xdr:cNvSpPr/>
      </xdr:nvSpPr>
      <xdr:spPr>
        <a:xfrm>
          <a:off x="95885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147995</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77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74837</xdr:rowOff>
    </xdr:from>
    <xdr:to>
      <xdr:col>12</xdr:col>
      <xdr:colOff>561975</xdr:colOff>
      <xdr:row>98</xdr:row>
      <xdr:rowOff>4987</xdr:rowOff>
    </xdr:to>
    <xdr:sp macro="" textlink="">
      <xdr:nvSpPr>
        <xdr:cNvPr id="459" name="フローチャート : 判断 458">
          <a:extLst>
            <a:ext uri="{FF2B5EF4-FFF2-40B4-BE49-F238E27FC236}">
              <a16:creationId xmlns:a16="http://schemas.microsoft.com/office/drawing/2014/main" id="{00000000-0008-0000-0600-0000CB010000}"/>
            </a:ext>
          </a:extLst>
        </xdr:cNvPr>
        <xdr:cNvSpPr/>
      </xdr:nvSpPr>
      <xdr:spPr>
        <a:xfrm>
          <a:off x="8699500" y="1670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21514</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48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27201</xdr:rowOff>
    </xdr:from>
    <xdr:to>
      <xdr:col>15</xdr:col>
      <xdr:colOff>231775</xdr:colOff>
      <xdr:row>97</xdr:row>
      <xdr:rowOff>128801</xdr:rowOff>
    </xdr:to>
    <xdr:sp macro="" textlink="">
      <xdr:nvSpPr>
        <xdr:cNvPr id="466" name="円/楕円 465">
          <a:extLst>
            <a:ext uri="{FF2B5EF4-FFF2-40B4-BE49-F238E27FC236}">
              <a16:creationId xmlns:a16="http://schemas.microsoft.com/office/drawing/2014/main" id="{00000000-0008-0000-0600-0000D2010000}"/>
            </a:ext>
          </a:extLst>
        </xdr:cNvPr>
        <xdr:cNvSpPr/>
      </xdr:nvSpPr>
      <xdr:spPr>
        <a:xfrm>
          <a:off x="10426700" y="1665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5628</xdr:rowOff>
    </xdr:from>
    <xdr:ext cx="534377"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63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50,995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44241</xdr:rowOff>
    </xdr:from>
    <xdr:to>
      <xdr:col>14</xdr:col>
      <xdr:colOff>79375</xdr:colOff>
      <xdr:row>97</xdr:row>
      <xdr:rowOff>145841</xdr:rowOff>
    </xdr:to>
    <xdr:sp macro="" textlink="">
      <xdr:nvSpPr>
        <xdr:cNvPr id="468" name="円/楕円 467">
          <a:extLst>
            <a:ext uri="{FF2B5EF4-FFF2-40B4-BE49-F238E27FC236}">
              <a16:creationId xmlns:a16="http://schemas.microsoft.com/office/drawing/2014/main" id="{00000000-0008-0000-0600-0000D4010000}"/>
            </a:ext>
          </a:extLst>
        </xdr:cNvPr>
        <xdr:cNvSpPr/>
      </xdr:nvSpPr>
      <xdr:spPr>
        <a:xfrm>
          <a:off x="9588500" y="1667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162368</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45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47,268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88891</xdr:rowOff>
    </xdr:from>
    <xdr:to>
      <xdr:col>12</xdr:col>
      <xdr:colOff>561975</xdr:colOff>
      <xdr:row>98</xdr:row>
      <xdr:rowOff>19041</xdr:rowOff>
    </xdr:to>
    <xdr:sp macro="" textlink="">
      <xdr:nvSpPr>
        <xdr:cNvPr id="470" name="円/楕円 469">
          <a:extLst>
            <a:ext uri="{FF2B5EF4-FFF2-40B4-BE49-F238E27FC236}">
              <a16:creationId xmlns:a16="http://schemas.microsoft.com/office/drawing/2014/main" id="{00000000-0008-0000-0600-0000D6010000}"/>
            </a:ext>
          </a:extLst>
        </xdr:cNvPr>
        <xdr:cNvSpPr/>
      </xdr:nvSpPr>
      <xdr:spPr>
        <a:xfrm>
          <a:off x="8699500" y="1671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10168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81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37,502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a:extLst>
            <a:ext uri="{FF2B5EF4-FFF2-40B4-BE49-F238E27FC236}">
              <a16:creationId xmlns:a16="http://schemas.microsoft.com/office/drawing/2014/main" id="{00000000-0008-0000-0600-0000D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a:extLst>
            <a:ext uri="{FF2B5EF4-FFF2-40B4-BE49-F238E27FC236}">
              <a16:creationId xmlns:a16="http://schemas.microsoft.com/office/drawing/2014/main" id="{00000000-0008-0000-0600-0000D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42357</xdr:rowOff>
    </xdr:from>
    <xdr:to>
      <xdr:col>23</xdr:col>
      <xdr:colOff>516889</xdr:colOff>
      <xdr:row>38</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flipV="1">
          <a:off x="16317595" y="5357307"/>
          <a:ext cx="1269" cy="1297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1825</xdr:rowOff>
    </xdr:from>
    <xdr:ext cx="249299" cy="259045"/>
    <xdr:sp macro="" textlink="">
      <xdr:nvSpPr>
        <xdr:cNvPr id="494" name="災害復旧事業費最小値テキスト">
          <a:extLst>
            <a:ext uri="{FF2B5EF4-FFF2-40B4-BE49-F238E27FC236}">
              <a16:creationId xmlns:a16="http://schemas.microsoft.com/office/drawing/2014/main" id="{00000000-0008-0000-0600-0000EE010000}"/>
            </a:ext>
          </a:extLst>
        </xdr:cNvPr>
        <xdr:cNvSpPr txBox="1"/>
      </xdr:nvSpPr>
      <xdr:spPr>
        <a:xfrm>
          <a:off x="16370300" y="6688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160484</xdr:rowOff>
    </xdr:from>
    <xdr:ext cx="599010" cy="259045"/>
    <xdr:sp macro="" textlink="">
      <xdr:nvSpPr>
        <xdr:cNvPr id="496" name="災害復旧事業費最大値テキスト">
          <a:extLst>
            <a:ext uri="{FF2B5EF4-FFF2-40B4-BE49-F238E27FC236}">
              <a16:creationId xmlns:a16="http://schemas.microsoft.com/office/drawing/2014/main" id="{00000000-0008-0000-0600-0000F0010000}"/>
            </a:ext>
          </a:extLst>
        </xdr:cNvPr>
        <xdr:cNvSpPr txBox="1"/>
      </xdr:nvSpPr>
      <xdr:spPr>
        <a:xfrm>
          <a:off x="16370300" y="513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31</xdr:row>
      <xdr:rowOff>42357</xdr:rowOff>
    </xdr:from>
    <xdr:to>
      <xdr:col>23</xdr:col>
      <xdr:colOff>606425</xdr:colOff>
      <xdr:row>31</xdr:row>
      <xdr:rowOff>42357</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6230600" y="53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139368</xdr:rowOff>
    </xdr:from>
    <xdr:to>
      <xdr:col>23</xdr:col>
      <xdr:colOff>517525</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flipV="1">
          <a:off x="15481300" y="6654468"/>
          <a:ext cx="838200" cy="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90725</xdr:rowOff>
    </xdr:from>
    <xdr:ext cx="469744" cy="259045"/>
    <xdr:sp macro="" textlink="">
      <xdr:nvSpPr>
        <xdr:cNvPr id="499" name="災害復旧事業費平均値テキスト">
          <a:extLst>
            <a:ext uri="{FF2B5EF4-FFF2-40B4-BE49-F238E27FC236}">
              <a16:creationId xmlns:a16="http://schemas.microsoft.com/office/drawing/2014/main" id="{00000000-0008-0000-0600-0000F3010000}"/>
            </a:ext>
          </a:extLst>
        </xdr:cNvPr>
        <xdr:cNvSpPr txBox="1"/>
      </xdr:nvSpPr>
      <xdr:spPr>
        <a:xfrm>
          <a:off x="16370300" y="643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67849</xdr:rowOff>
    </xdr:from>
    <xdr:to>
      <xdr:col>23</xdr:col>
      <xdr:colOff>568325</xdr:colOff>
      <xdr:row>38</xdr:row>
      <xdr:rowOff>169449</xdr:rowOff>
    </xdr:to>
    <xdr:sp macro="" textlink="">
      <xdr:nvSpPr>
        <xdr:cNvPr id="500" name="フローチャート : 判断 499">
          <a:extLst>
            <a:ext uri="{FF2B5EF4-FFF2-40B4-BE49-F238E27FC236}">
              <a16:creationId xmlns:a16="http://schemas.microsoft.com/office/drawing/2014/main" id="{00000000-0008-0000-0600-0000F4010000}"/>
            </a:ext>
          </a:extLst>
        </xdr:cNvPr>
        <xdr:cNvSpPr/>
      </xdr:nvSpPr>
      <xdr:spPr>
        <a:xfrm>
          <a:off x="162687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132904</xdr:rowOff>
    </xdr:from>
    <xdr:to>
      <xdr:col>22</xdr:col>
      <xdr:colOff>365125</xdr:colOff>
      <xdr:row>38</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4592300" y="6648004"/>
          <a:ext cx="889000" cy="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74247</xdr:rowOff>
    </xdr:from>
    <xdr:to>
      <xdr:col>22</xdr:col>
      <xdr:colOff>415925</xdr:colOff>
      <xdr:row>39</xdr:row>
      <xdr:rowOff>4397</xdr:rowOff>
    </xdr:to>
    <xdr:sp macro="" textlink="">
      <xdr:nvSpPr>
        <xdr:cNvPr id="502" name="フローチャート : 判断 501">
          <a:extLst>
            <a:ext uri="{FF2B5EF4-FFF2-40B4-BE49-F238E27FC236}">
              <a16:creationId xmlns:a16="http://schemas.microsoft.com/office/drawing/2014/main" id="{00000000-0008-0000-0600-0000F6010000}"/>
            </a:ext>
          </a:extLst>
        </xdr:cNvPr>
        <xdr:cNvSpPr/>
      </xdr:nvSpPr>
      <xdr:spPr>
        <a:xfrm>
          <a:off x="15430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20924</xdr:rowOff>
    </xdr:from>
    <xdr:ext cx="469744"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5246427" y="63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125817</xdr:rowOff>
    </xdr:from>
    <xdr:to>
      <xdr:col>21</xdr:col>
      <xdr:colOff>161925</xdr:colOff>
      <xdr:row>38</xdr:row>
      <xdr:rowOff>132904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3703300" y="6640917"/>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78174</xdr:rowOff>
    </xdr:from>
    <xdr:to>
      <xdr:col>21</xdr:col>
      <xdr:colOff>212725</xdr:colOff>
      <xdr:row>39</xdr:row>
      <xdr:rowOff>8324</xdr:rowOff>
    </xdr:to>
    <xdr:sp macro="" textlink="">
      <xdr:nvSpPr>
        <xdr:cNvPr id="505" name="フローチャート : 判断 504">
          <a:extLst>
            <a:ext uri="{FF2B5EF4-FFF2-40B4-BE49-F238E27FC236}">
              <a16:creationId xmlns:a16="http://schemas.microsoft.com/office/drawing/2014/main" id="{00000000-0008-0000-0600-0000F9010000}"/>
            </a:ext>
          </a:extLst>
        </xdr:cNvPr>
        <xdr:cNvSpPr/>
      </xdr:nvSpPr>
      <xdr:spPr>
        <a:xfrm>
          <a:off x="14541500" y="659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24851</xdr:rowOff>
    </xdr:from>
    <xdr:ext cx="469744"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4357427" y="636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114883</xdr:rowOff>
    </xdr:from>
    <xdr:to>
      <xdr:col>19</xdr:col>
      <xdr:colOff>644525</xdr:colOff>
      <xdr:row>38</xdr:row>
      <xdr:rowOff>125817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814300" y="6629983"/>
          <a:ext cx="889000" cy="1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75938</xdr:rowOff>
    </xdr:from>
    <xdr:to>
      <xdr:col>20</xdr:col>
      <xdr:colOff>9525</xdr:colOff>
      <xdr:row>39</xdr:row>
      <xdr:rowOff>6088</xdr:rowOff>
    </xdr:to>
    <xdr:sp macro="" textlink="">
      <xdr:nvSpPr>
        <xdr:cNvPr id="508" name="フローチャート : 判断 507">
          <a:extLst>
            <a:ext uri="{FF2B5EF4-FFF2-40B4-BE49-F238E27FC236}">
              <a16:creationId xmlns:a16="http://schemas.microsoft.com/office/drawing/2014/main" id="{00000000-0008-0000-0600-0000FC010000}"/>
            </a:ext>
          </a:extLst>
        </xdr:cNvPr>
        <xdr:cNvSpPr/>
      </xdr:nvSpPr>
      <xdr:spPr>
        <a:xfrm>
          <a:off x="13652500" y="659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168665</xdr:rowOff>
    </xdr:from>
    <xdr:ext cx="469744"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3468427" y="668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69682</xdr:rowOff>
    </xdr:from>
    <xdr:to>
      <xdr:col>18</xdr:col>
      <xdr:colOff>492125</xdr:colOff>
      <xdr:row>38</xdr:row>
      <xdr:rowOff>171282</xdr:rowOff>
    </xdr:to>
    <xdr:sp macro="" textlink="">
      <xdr:nvSpPr>
        <xdr:cNvPr id="510" name="フローチャート : 判断 509">
          <a:extLst>
            <a:ext uri="{FF2B5EF4-FFF2-40B4-BE49-F238E27FC236}">
              <a16:creationId xmlns:a16="http://schemas.microsoft.com/office/drawing/2014/main" id="{00000000-0008-0000-0600-0000FE010000}"/>
            </a:ext>
          </a:extLst>
        </xdr:cNvPr>
        <xdr:cNvSpPr/>
      </xdr:nvSpPr>
      <xdr:spPr>
        <a:xfrm>
          <a:off x="12763500" y="658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162409</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579427" y="667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88568</xdr:rowOff>
    </xdr:from>
    <xdr:to>
      <xdr:col>23</xdr:col>
      <xdr:colOff>568325</xdr:colOff>
      <xdr:row>39</xdr:row>
      <xdr:rowOff>18718</xdr:rowOff>
    </xdr:to>
    <xdr:sp macro="" textlink="">
      <xdr:nvSpPr>
        <xdr:cNvPr id="517" name="円/楕円 516">
          <a:extLst>
            <a:ext uri="{FF2B5EF4-FFF2-40B4-BE49-F238E27FC236}">
              <a16:creationId xmlns:a16="http://schemas.microsoft.com/office/drawing/2014/main" id="{00000000-0008-0000-0600-000005020000}"/>
            </a:ext>
          </a:extLst>
        </xdr:cNvPr>
        <xdr:cNvSpPr/>
      </xdr:nvSpPr>
      <xdr:spPr>
        <a:xfrm>
          <a:off x="16268700" y="66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46275</xdr:rowOff>
    </xdr:from>
    <xdr:ext cx="378565" cy="259045"/>
    <xdr:sp macro="" textlink="">
      <xdr:nvSpPr>
        <xdr:cNvPr id="518" name="災害復旧事業費該当値テキスト">
          <a:extLst>
            <a:ext uri="{FF2B5EF4-FFF2-40B4-BE49-F238E27FC236}">
              <a16:creationId xmlns:a16="http://schemas.microsoft.com/office/drawing/2014/main" id="{00000000-0008-0000-0600-000006020000}"/>
            </a:ext>
          </a:extLst>
        </xdr:cNvPr>
        <xdr:cNvSpPr txBox="1"/>
      </xdr:nvSpPr>
      <xdr:spPr>
        <a:xfrm>
          <a:off x="16370300" y="6561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9" name="円/楕円 518">
          <a:extLst>
            <a:ext uri="{FF2B5EF4-FFF2-40B4-BE49-F238E27FC236}">
              <a16:creationId xmlns:a16="http://schemas.microsoft.com/office/drawing/2014/main" id="{00000000-0008-0000-0600-000007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82104</xdr:rowOff>
    </xdr:from>
    <xdr:to>
      <xdr:col>21</xdr:col>
      <xdr:colOff>212725</xdr:colOff>
      <xdr:row>39</xdr:row>
      <xdr:rowOff>12254</xdr:rowOff>
    </xdr:to>
    <xdr:sp macro="" textlink="">
      <xdr:nvSpPr>
        <xdr:cNvPr id="521" name="円/楕円 520">
          <a:extLst>
            <a:ext uri="{FF2B5EF4-FFF2-40B4-BE49-F238E27FC236}">
              <a16:creationId xmlns:a16="http://schemas.microsoft.com/office/drawing/2014/main" id="{00000000-0008-0000-0600-000009020000}"/>
            </a:ext>
          </a:extLst>
        </xdr:cNvPr>
        <xdr:cNvSpPr/>
      </xdr:nvSpPr>
      <xdr:spPr>
        <a:xfrm>
          <a:off x="14541500" y="65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3381</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7" y="6689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75017</xdr:rowOff>
    </xdr:from>
    <xdr:to>
      <xdr:col>20</xdr:col>
      <xdr:colOff>9525</xdr:colOff>
      <xdr:row>39</xdr:row>
      <xdr:rowOff>5167</xdr:rowOff>
    </xdr:to>
    <xdr:sp macro="" textlink="">
      <xdr:nvSpPr>
        <xdr:cNvPr id="523" name="円/楕円 522">
          <a:extLst>
            <a:ext uri="{FF2B5EF4-FFF2-40B4-BE49-F238E27FC236}">
              <a16:creationId xmlns:a16="http://schemas.microsoft.com/office/drawing/2014/main" id="{00000000-0008-0000-0600-00000B020000}"/>
            </a:ext>
          </a:extLst>
        </xdr:cNvPr>
        <xdr:cNvSpPr/>
      </xdr:nvSpPr>
      <xdr:spPr>
        <a:xfrm>
          <a:off x="13652500" y="659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21694</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7" y="6365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64083</xdr:rowOff>
    </xdr:from>
    <xdr:to>
      <xdr:col>18</xdr:col>
      <xdr:colOff>492125</xdr:colOff>
      <xdr:row>38</xdr:row>
      <xdr:rowOff>165683</xdr:rowOff>
    </xdr:to>
    <xdr:sp macro="" textlink="">
      <xdr:nvSpPr>
        <xdr:cNvPr id="525" name="円/楕円 524">
          <a:extLst>
            <a:ext uri="{FF2B5EF4-FFF2-40B4-BE49-F238E27FC236}">
              <a16:creationId xmlns:a16="http://schemas.microsoft.com/office/drawing/2014/main" id="{00000000-0008-0000-0600-00000D020000}"/>
            </a:ext>
          </a:extLst>
        </xdr:cNvPr>
        <xdr:cNvSpPr/>
      </xdr:nvSpPr>
      <xdr:spPr>
        <a:xfrm>
          <a:off x="12763500" y="657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10760</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47111" y="635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10,856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a:extLst>
            <a:ext uri="{FF2B5EF4-FFF2-40B4-BE49-F238E27FC236}">
              <a16:creationId xmlns:a16="http://schemas.microsoft.com/office/drawing/2014/main" id="{00000000-0008-0000-0600-00000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a:extLst>
            <a:ext uri="{FF2B5EF4-FFF2-40B4-BE49-F238E27FC236}">
              <a16:creationId xmlns:a16="http://schemas.microsoft.com/office/drawing/2014/main" id="{00000000-0008-0000-0600-00001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a:extLst>
            <a:ext uri="{FF2B5EF4-FFF2-40B4-BE49-F238E27FC236}">
              <a16:creationId xmlns:a16="http://schemas.microsoft.com/office/drawing/2014/main" id="{00000000-0008-0000-0600-00001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a:extLst>
            <a:ext uri="{FF2B5EF4-FFF2-40B4-BE49-F238E27FC236}">
              <a16:creationId xmlns:a16="http://schemas.microsoft.com/office/drawing/2014/main" id="{00000000-0008-0000-0600-00001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a:extLst>
            <a:ext uri="{FF2B5EF4-FFF2-40B4-BE49-F238E27FC236}">
              <a16:creationId xmlns:a16="http://schemas.microsoft.com/office/drawing/2014/main" id="{00000000-0008-0000-0600-00001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a:extLst>
            <a:ext uri="{FF2B5EF4-FFF2-40B4-BE49-F238E27FC236}">
              <a16:creationId xmlns:a16="http://schemas.microsoft.com/office/drawing/2014/main" id="{00000000-0008-0000-0600-00001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a:extLst>
            <a:ext uri="{FF2B5EF4-FFF2-40B4-BE49-F238E27FC236}">
              <a16:creationId xmlns:a16="http://schemas.microsoft.com/office/drawing/2014/main" id="{00000000-0008-0000-0600-00001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a:extLst>
            <a:ext uri="{FF2B5EF4-FFF2-40B4-BE49-F238E27FC236}">
              <a16:creationId xmlns:a16="http://schemas.microsoft.com/office/drawing/2014/main" id="{00000000-0008-0000-0600-00001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a:extLst>
            <a:ext uri="{FF2B5EF4-FFF2-40B4-BE49-F238E27FC236}">
              <a16:creationId xmlns:a16="http://schemas.microsoft.com/office/drawing/2014/main" id="{00000000-0008-0000-0600-00002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a:extLst>
            <a:ext uri="{FF2B5EF4-FFF2-40B4-BE49-F238E27FC236}">
              <a16:creationId xmlns:a16="http://schemas.microsoft.com/office/drawing/2014/main" id="{00000000-0008-0000-0600-00002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a:extLst>
            <a:ext uri="{FF2B5EF4-FFF2-40B4-BE49-F238E27FC236}">
              <a16:creationId xmlns:a16="http://schemas.microsoft.com/office/drawing/2014/main" id="{00000000-0008-0000-0600-00002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a:extLst>
            <a:ext uri="{FF2B5EF4-FFF2-40B4-BE49-F238E27FC236}">
              <a16:creationId xmlns:a16="http://schemas.microsoft.com/office/drawing/2014/main" id="{00000000-0008-0000-0600-00002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a:extLst>
            <a:ext uri="{FF2B5EF4-FFF2-40B4-BE49-F238E27FC236}">
              <a16:creationId xmlns:a16="http://schemas.microsoft.com/office/drawing/2014/main" id="{00000000-0008-0000-0600-00002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a:extLst>
            <a:ext uri="{FF2B5EF4-FFF2-40B4-BE49-F238E27FC236}">
              <a16:creationId xmlns:a16="http://schemas.microsoft.com/office/drawing/2014/main" id="{00000000-0008-0000-0600-00002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a:extLst>
            <a:ext uri="{FF2B5EF4-FFF2-40B4-BE49-F238E27FC236}">
              <a16:creationId xmlns:a16="http://schemas.microsoft.com/office/drawing/2014/main" id="{00000000-0008-0000-0600-00002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a:extLst>
            <a:ext uri="{FF2B5EF4-FFF2-40B4-BE49-F238E27FC236}">
              <a16:creationId xmlns:a16="http://schemas.microsoft.com/office/drawing/2014/main" id="{00000000-0008-0000-0600-00003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a:extLst>
            <a:ext uri="{FF2B5EF4-FFF2-40B4-BE49-F238E27FC236}">
              <a16:creationId xmlns:a16="http://schemas.microsoft.com/office/drawing/2014/main" id="{00000000-0008-0000-0600-00004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a:extLst>
            <a:ext uri="{FF2B5EF4-FFF2-40B4-BE49-F238E27FC236}">
              <a16:creationId xmlns:a16="http://schemas.microsoft.com/office/drawing/2014/main" id="{00000000-0008-0000-0600-00004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a:extLst>
            <a:ext uri="{FF2B5EF4-FFF2-40B4-BE49-F238E27FC236}">
              <a16:creationId xmlns:a16="http://schemas.microsoft.com/office/drawing/2014/main" id="{00000000-0008-0000-0600-00004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a:extLst>
            <a:ext uri="{FF2B5EF4-FFF2-40B4-BE49-F238E27FC236}">
              <a16:creationId xmlns:a16="http://schemas.microsoft.com/office/drawing/2014/main" id="{00000000-0008-0000-0600-00004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112108</xdr:rowOff>
    </xdr:from>
    <xdr:to>
      <xdr:col>23</xdr:col>
      <xdr:colOff>516889</xdr:colOff>
      <xdr:row>77</xdr:row>
      <xdr:rowOff>133533</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flipV="1">
          <a:off x="16317595" y="12113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137360</xdr:rowOff>
    </xdr:from>
    <xdr:ext cx="534377" cy="259045"/>
    <xdr:sp macro="" textlink="">
      <xdr:nvSpPr>
        <xdr:cNvPr id="596" name="公債費最小値テキスト">
          <a:extLst>
            <a:ext uri="{FF2B5EF4-FFF2-40B4-BE49-F238E27FC236}">
              <a16:creationId xmlns:a16="http://schemas.microsoft.com/office/drawing/2014/main" id="{00000000-0008-0000-0600-000054020000}"/>
            </a:ext>
          </a:extLst>
        </xdr:cNvPr>
        <xdr:cNvSpPr txBox="1"/>
      </xdr:nvSpPr>
      <xdr:spPr>
        <a:xfrm>
          <a:off x="16370300" y="133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77</xdr:row>
      <xdr:rowOff>133533</xdr:rowOff>
    </xdr:from>
    <xdr:to>
      <xdr:col>23</xdr:col>
      <xdr:colOff>606425</xdr:colOff>
      <xdr:row>77</xdr:row>
      <xdr:rowOff>133533</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6230600" y="1333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58785</xdr:rowOff>
    </xdr:from>
    <xdr:ext cx="599010" cy="259045"/>
    <xdr:sp macro="" textlink="">
      <xdr:nvSpPr>
        <xdr:cNvPr id="598" name="公債費最大値テキスト">
          <a:extLst>
            <a:ext uri="{FF2B5EF4-FFF2-40B4-BE49-F238E27FC236}">
              <a16:creationId xmlns:a16="http://schemas.microsoft.com/office/drawing/2014/main" id="{00000000-0008-0000-0600-000056020000}"/>
            </a:ext>
          </a:extLst>
        </xdr:cNvPr>
        <xdr:cNvSpPr txBox="1"/>
      </xdr:nvSpPr>
      <xdr:spPr>
        <a:xfrm>
          <a:off x="16370300" y="1188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70</xdr:row>
      <xdr:rowOff>112108</xdr:rowOff>
    </xdr:from>
    <xdr:to>
      <xdr:col>23</xdr:col>
      <xdr:colOff>606425</xdr:colOff>
      <xdr:row>70</xdr:row>
      <xdr:rowOff>112108</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6230600" y="12113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8272</xdr:rowOff>
    </xdr:from>
    <xdr:to>
      <xdr:col>23</xdr:col>
      <xdr:colOff>517525</xdr:colOff>
      <xdr:row>74</xdr:row>
      <xdr:rowOff>68542</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flipV="1">
          <a:off x="15481300" y="12695572"/>
          <a:ext cx="838200" cy="6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72882</xdr:rowOff>
    </xdr:from>
    <xdr:ext cx="534377" cy="259045"/>
    <xdr:sp macro="" textlink="">
      <xdr:nvSpPr>
        <xdr:cNvPr id="601" name="公債費平均値テキスト">
          <a:extLst>
            <a:ext uri="{FF2B5EF4-FFF2-40B4-BE49-F238E27FC236}">
              <a16:creationId xmlns:a16="http://schemas.microsoft.com/office/drawing/2014/main" id="{00000000-0008-0000-0600-000059020000}"/>
            </a:ext>
          </a:extLst>
        </xdr:cNvPr>
        <xdr:cNvSpPr txBox="1"/>
      </xdr:nvSpPr>
      <xdr:spPr>
        <a:xfrm>
          <a:off x="16370300" y="12931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94455</xdr:rowOff>
    </xdr:from>
    <xdr:to>
      <xdr:col>23</xdr:col>
      <xdr:colOff>568325</xdr:colOff>
      <xdr:row>76</xdr:row>
      <xdr:rowOff>24605</xdr:rowOff>
    </xdr:to>
    <xdr:sp macro="" textlink="">
      <xdr:nvSpPr>
        <xdr:cNvPr id="602" name="フローチャート : 判断 601">
          <a:extLst>
            <a:ext uri="{FF2B5EF4-FFF2-40B4-BE49-F238E27FC236}">
              <a16:creationId xmlns:a16="http://schemas.microsoft.com/office/drawing/2014/main" id="{00000000-0008-0000-0600-00005A020000}"/>
            </a:ext>
          </a:extLst>
        </xdr:cNvPr>
        <xdr:cNvSpPr/>
      </xdr:nvSpPr>
      <xdr:spPr>
        <a:xfrm>
          <a:off x="162687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12575</xdr:rowOff>
    </xdr:from>
    <xdr:to>
      <xdr:col>22</xdr:col>
      <xdr:colOff>365125</xdr:colOff>
      <xdr:row>74</xdr:row>
      <xdr:rowOff>68542</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4592300" y="12528425"/>
          <a:ext cx="889000" cy="22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97879</xdr:rowOff>
    </xdr:from>
    <xdr:to>
      <xdr:col>22</xdr:col>
      <xdr:colOff>415925</xdr:colOff>
      <xdr:row>76</xdr:row>
      <xdr:rowOff>28029</xdr:rowOff>
    </xdr:to>
    <xdr:sp macro="" textlink="">
      <xdr:nvSpPr>
        <xdr:cNvPr id="604" name="フローチャート : 判断 603">
          <a:extLst>
            <a:ext uri="{FF2B5EF4-FFF2-40B4-BE49-F238E27FC236}">
              <a16:creationId xmlns:a16="http://schemas.microsoft.com/office/drawing/2014/main" id="{00000000-0008-0000-0600-00005C020000}"/>
            </a:ext>
          </a:extLst>
        </xdr:cNvPr>
        <xdr:cNvSpPr/>
      </xdr:nvSpPr>
      <xdr:spPr>
        <a:xfrm>
          <a:off x="154305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19155</xdr:rowOff>
    </xdr:from>
    <xdr:ext cx="534377"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5214111" y="1304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105170</xdr:rowOff>
    </xdr:from>
    <xdr:to>
      <xdr:col>21</xdr:col>
      <xdr:colOff>161925</xdr:colOff>
      <xdr:row>73</xdr:row>
      <xdr:rowOff>12575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3703300" y="12449570"/>
          <a:ext cx="889000" cy="7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141232</xdr:rowOff>
    </xdr:from>
    <xdr:to>
      <xdr:col>21</xdr:col>
      <xdr:colOff>212725</xdr:colOff>
      <xdr:row>76</xdr:row>
      <xdr:rowOff>71382</xdr:rowOff>
    </xdr:to>
    <xdr:sp macro="" textlink="">
      <xdr:nvSpPr>
        <xdr:cNvPr id="607" name="フローチャート : 判断 606">
          <a:extLst>
            <a:ext uri="{FF2B5EF4-FFF2-40B4-BE49-F238E27FC236}">
              <a16:creationId xmlns:a16="http://schemas.microsoft.com/office/drawing/2014/main" id="{00000000-0008-0000-0600-00005F020000}"/>
            </a:ext>
          </a:extLst>
        </xdr:cNvPr>
        <xdr:cNvSpPr/>
      </xdr:nvSpPr>
      <xdr:spPr>
        <a:xfrm>
          <a:off x="14541500" y="1299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62509</xdr:rowOff>
    </xdr:from>
    <xdr:ext cx="534377"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4325111" y="1309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105170</xdr:rowOff>
    </xdr:from>
    <xdr:to>
      <xdr:col>19</xdr:col>
      <xdr:colOff>644525</xdr:colOff>
      <xdr:row>72</xdr:row>
      <xdr:rowOff>143180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flipV="1">
          <a:off x="12814300" y="12449570"/>
          <a:ext cx="889000" cy="3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139106</xdr:rowOff>
    </xdr:from>
    <xdr:to>
      <xdr:col>20</xdr:col>
      <xdr:colOff>9525</xdr:colOff>
      <xdr:row>76</xdr:row>
      <xdr:rowOff>69256</xdr:rowOff>
    </xdr:to>
    <xdr:sp macro="" textlink="">
      <xdr:nvSpPr>
        <xdr:cNvPr id="610" name="フローチャート : 判断 609">
          <a:extLst>
            <a:ext uri="{FF2B5EF4-FFF2-40B4-BE49-F238E27FC236}">
              <a16:creationId xmlns:a16="http://schemas.microsoft.com/office/drawing/2014/main" id="{00000000-0008-0000-0600-000062020000}"/>
            </a:ext>
          </a:extLst>
        </xdr:cNvPr>
        <xdr:cNvSpPr/>
      </xdr:nvSpPr>
      <xdr:spPr>
        <a:xfrm>
          <a:off x="13652500" y="1299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60383</xdr:rowOff>
    </xdr:from>
    <xdr:ext cx="534377"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3436111" y="1309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139621</xdr:rowOff>
    </xdr:from>
    <xdr:to>
      <xdr:col>18</xdr:col>
      <xdr:colOff>492125</xdr:colOff>
      <xdr:row>76</xdr:row>
      <xdr:rowOff>69771</xdr:rowOff>
    </xdr:to>
    <xdr:sp macro="" textlink="">
      <xdr:nvSpPr>
        <xdr:cNvPr id="612" name="フローチャート : 判断 611">
          <a:extLst>
            <a:ext uri="{FF2B5EF4-FFF2-40B4-BE49-F238E27FC236}">
              <a16:creationId xmlns:a16="http://schemas.microsoft.com/office/drawing/2014/main" id="{00000000-0008-0000-0600-000064020000}"/>
            </a:ext>
          </a:extLst>
        </xdr:cNvPr>
        <xdr:cNvSpPr/>
      </xdr:nvSpPr>
      <xdr:spPr>
        <a:xfrm>
          <a:off x="12763500" y="1299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60898</xdr:rowOff>
    </xdr:from>
    <xdr:ext cx="534377"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547111" y="1309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128922</xdr:rowOff>
    </xdr:from>
    <xdr:to>
      <xdr:col>23</xdr:col>
      <xdr:colOff>568325</xdr:colOff>
      <xdr:row>74</xdr:row>
      <xdr:rowOff>59072</xdr:rowOff>
    </xdr:to>
    <xdr:sp macro="" textlink="">
      <xdr:nvSpPr>
        <xdr:cNvPr id="619" name="円/楕円 618">
          <a:extLst>
            <a:ext uri="{FF2B5EF4-FFF2-40B4-BE49-F238E27FC236}">
              <a16:creationId xmlns:a16="http://schemas.microsoft.com/office/drawing/2014/main" id="{00000000-0008-0000-0600-00006B020000}"/>
            </a:ext>
          </a:extLst>
        </xdr:cNvPr>
        <xdr:cNvSpPr/>
      </xdr:nvSpPr>
      <xdr:spPr>
        <a:xfrm>
          <a:off x="16268700" y="126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151799</xdr:rowOff>
    </xdr:from>
    <xdr:ext cx="599010" cy="259045"/>
    <xdr:sp macro="" textlink="">
      <xdr:nvSpPr>
        <xdr:cNvPr id="620" name="公債費該当値テキスト">
          <a:extLst>
            <a:ext uri="{FF2B5EF4-FFF2-40B4-BE49-F238E27FC236}">
              <a16:creationId xmlns:a16="http://schemas.microsoft.com/office/drawing/2014/main" id="{00000000-0008-0000-0600-00006C020000}"/>
            </a:ext>
          </a:extLst>
        </xdr:cNvPr>
        <xdr:cNvSpPr txBox="1"/>
      </xdr:nvSpPr>
      <xdr:spPr>
        <a:xfrm>
          <a:off x="16370300" y="12496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122,997</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17742</xdr:rowOff>
    </xdr:from>
    <xdr:to>
      <xdr:col>22</xdr:col>
      <xdr:colOff>415925</xdr:colOff>
      <xdr:row>74</xdr:row>
      <xdr:rowOff>119342</xdr:rowOff>
    </xdr:to>
    <xdr:sp macro="" textlink="">
      <xdr:nvSpPr>
        <xdr:cNvPr id="621" name="円/楕円 620">
          <a:extLst>
            <a:ext uri="{FF2B5EF4-FFF2-40B4-BE49-F238E27FC236}">
              <a16:creationId xmlns:a16="http://schemas.microsoft.com/office/drawing/2014/main" id="{00000000-0008-0000-0600-00006D020000}"/>
            </a:ext>
          </a:extLst>
        </xdr:cNvPr>
        <xdr:cNvSpPr/>
      </xdr:nvSpPr>
      <xdr:spPr>
        <a:xfrm>
          <a:off x="15430500" y="1270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72</xdr:row>
      <xdr:rowOff>135869</xdr:rowOff>
    </xdr:from>
    <xdr:ext cx="59901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181794" y="1248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112,451</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133225</xdr:rowOff>
    </xdr:from>
    <xdr:to>
      <xdr:col>21</xdr:col>
      <xdr:colOff>212725</xdr:colOff>
      <xdr:row>73</xdr:row>
      <xdr:rowOff>63375</xdr:rowOff>
    </xdr:to>
    <xdr:sp macro="" textlink="">
      <xdr:nvSpPr>
        <xdr:cNvPr id="623" name="円/楕円 622">
          <a:extLst>
            <a:ext uri="{FF2B5EF4-FFF2-40B4-BE49-F238E27FC236}">
              <a16:creationId xmlns:a16="http://schemas.microsoft.com/office/drawing/2014/main" id="{00000000-0008-0000-0600-00006F020000}"/>
            </a:ext>
          </a:extLst>
        </xdr:cNvPr>
        <xdr:cNvSpPr/>
      </xdr:nvSpPr>
      <xdr:spPr>
        <a:xfrm>
          <a:off x="14541500" y="1247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71</xdr:row>
      <xdr:rowOff>79902</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4" y="12252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152,244</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54370</xdr:rowOff>
    </xdr:from>
    <xdr:to>
      <xdr:col>20</xdr:col>
      <xdr:colOff>9525</xdr:colOff>
      <xdr:row>72</xdr:row>
      <xdr:rowOff>155970</xdr:rowOff>
    </xdr:to>
    <xdr:sp macro="" textlink="">
      <xdr:nvSpPr>
        <xdr:cNvPr id="625" name="円/楕円 624">
          <a:extLst>
            <a:ext uri="{FF2B5EF4-FFF2-40B4-BE49-F238E27FC236}">
              <a16:creationId xmlns:a16="http://schemas.microsoft.com/office/drawing/2014/main" id="{00000000-0008-0000-0600-000071020000}"/>
            </a:ext>
          </a:extLst>
        </xdr:cNvPr>
        <xdr:cNvSpPr/>
      </xdr:nvSpPr>
      <xdr:spPr>
        <a:xfrm>
          <a:off x="13652500" y="1239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71</xdr:row>
      <xdr:rowOff>1047</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03794" y="1217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166,042</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92380</xdr:rowOff>
    </xdr:from>
    <xdr:to>
      <xdr:col>18</xdr:col>
      <xdr:colOff>492125</xdr:colOff>
      <xdr:row>73</xdr:row>
      <xdr:rowOff>22530</xdr:rowOff>
    </xdr:to>
    <xdr:sp macro="" textlink="">
      <xdr:nvSpPr>
        <xdr:cNvPr id="627" name="円/楕円 626">
          <a:extLst>
            <a:ext uri="{FF2B5EF4-FFF2-40B4-BE49-F238E27FC236}">
              <a16:creationId xmlns:a16="http://schemas.microsoft.com/office/drawing/2014/main" id="{00000000-0008-0000-0600-000073020000}"/>
            </a:ext>
          </a:extLst>
        </xdr:cNvPr>
        <xdr:cNvSpPr/>
      </xdr:nvSpPr>
      <xdr:spPr>
        <a:xfrm>
          <a:off x="12763500" y="1243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71</xdr:row>
      <xdr:rowOff>39057</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14794" y="1221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159,391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a:extLst>
            <a:ext uri="{FF2B5EF4-FFF2-40B4-BE49-F238E27FC236}">
              <a16:creationId xmlns:a16="http://schemas.microsoft.com/office/drawing/2014/main" id="{00000000-0008-0000-0600-00007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a:extLst>
            <a:ext uri="{FF2B5EF4-FFF2-40B4-BE49-F238E27FC236}">
              <a16:creationId xmlns:a16="http://schemas.microsoft.com/office/drawing/2014/main" id="{00000000-0008-0000-0600-00007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a:extLst>
            <a:ext uri="{FF2B5EF4-FFF2-40B4-BE49-F238E27FC236}">
              <a16:creationId xmlns:a16="http://schemas.microsoft.com/office/drawing/2014/main" id="{00000000-0008-0000-0600-00007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a:extLst>
            <a:ext uri="{FF2B5EF4-FFF2-40B4-BE49-F238E27FC236}">
              <a16:creationId xmlns:a16="http://schemas.microsoft.com/office/drawing/2014/main" id="{00000000-0008-0000-0600-00007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a:extLst>
            <a:ext uri="{FF2B5EF4-FFF2-40B4-BE49-F238E27FC236}">
              <a16:creationId xmlns:a16="http://schemas.microsoft.com/office/drawing/2014/main" id="{00000000-0008-0000-0600-00007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a:extLst>
            <a:ext uri="{FF2B5EF4-FFF2-40B4-BE49-F238E27FC236}">
              <a16:creationId xmlns:a16="http://schemas.microsoft.com/office/drawing/2014/main" id="{00000000-0008-0000-0600-00007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a:extLst>
            <a:ext uri="{FF2B5EF4-FFF2-40B4-BE49-F238E27FC236}">
              <a16:creationId xmlns:a16="http://schemas.microsoft.com/office/drawing/2014/main" id="{00000000-0008-0000-0600-00007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a:extLst>
            <a:ext uri="{FF2B5EF4-FFF2-40B4-BE49-F238E27FC236}">
              <a16:creationId xmlns:a16="http://schemas.microsoft.com/office/drawing/2014/main" id="{00000000-0008-0000-0600-00007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97961</xdr:rowOff>
    </xdr:from>
    <xdr:to>
      <xdr:col>23</xdr:col>
      <xdr:colOff>516889</xdr:colOff>
      <xdr:row>98</xdr:row>
      <xdr:rowOff>139469</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flipV="1">
          <a:off x="16317595" y="15699911"/>
          <a:ext cx="1269" cy="124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7329</xdr:rowOff>
    </xdr:from>
    <xdr:ext cx="378565" cy="259045"/>
    <xdr:sp macro="" textlink="">
      <xdr:nvSpPr>
        <xdr:cNvPr id="651" name="積立金最小値テキスト">
          <a:extLst>
            <a:ext uri="{FF2B5EF4-FFF2-40B4-BE49-F238E27FC236}">
              <a16:creationId xmlns:a16="http://schemas.microsoft.com/office/drawing/2014/main" id="{00000000-0008-0000-0600-00008B020000}"/>
            </a:ext>
          </a:extLst>
        </xdr:cNvPr>
        <xdr:cNvSpPr txBox="1"/>
      </xdr:nvSpPr>
      <xdr:spPr>
        <a:xfrm>
          <a:off x="16370300" y="1698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428625</xdr:colOff>
      <xdr:row>98</xdr:row>
      <xdr:rowOff>139469</xdr:rowOff>
    </xdr:from>
    <xdr:to>
      <xdr:col>23</xdr:col>
      <xdr:colOff>606425</xdr:colOff>
      <xdr:row>98</xdr:row>
      <xdr:rowOff>139469</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6230600" y="1694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44638</xdr:rowOff>
    </xdr:from>
    <xdr:ext cx="690189" cy="259045"/>
    <xdr:sp macro="" textlink="">
      <xdr:nvSpPr>
        <xdr:cNvPr id="653" name="積立金最大値テキスト">
          <a:extLst>
            <a:ext uri="{FF2B5EF4-FFF2-40B4-BE49-F238E27FC236}">
              <a16:creationId xmlns:a16="http://schemas.microsoft.com/office/drawing/2014/main" id="{00000000-0008-0000-0600-00008D020000}"/>
            </a:ext>
          </a:extLst>
        </xdr:cNvPr>
        <xdr:cNvSpPr txBox="1"/>
      </xdr:nvSpPr>
      <xdr:spPr>
        <a:xfrm>
          <a:off x="16370300" y="15475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2,716,293</a:t>
          </a:r>
          <a:endParaRPr kumimoji="1" lang="ja-JP" altLang="en-US" sz="1000" b="1">
            <a:latin typeface="ＭＳ Ｐゴシック"/>
          </a:endParaRPr>
        </a:p>
      </xdr:txBody>
    </xdr:sp>
    <xdr:clientData/>
  </xdr:oneCellAnchor>
  <xdr:twoCellAnchor>
    <xdr:from>
      <xdr:col>23</xdr:col>
      <xdr:colOff>428625</xdr:colOff>
      <xdr:row>91</xdr:row>
      <xdr:rowOff>97961</xdr:rowOff>
    </xdr:from>
    <xdr:to>
      <xdr:col>23</xdr:col>
      <xdr:colOff>606425</xdr:colOff>
      <xdr:row>91</xdr:row>
      <xdr:rowOff>97961</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6230600" y="15699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104457</xdr:rowOff>
    </xdr:from>
    <xdr:to>
      <xdr:col>23</xdr:col>
      <xdr:colOff>517525</xdr:colOff>
      <xdr:row>98</xdr:row>
      <xdr:rowOff>110750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5481300" y="16906557"/>
          <a:ext cx="838200" cy="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51779</xdr:rowOff>
    </xdr:from>
    <xdr:ext cx="534377" cy="259045"/>
    <xdr:sp macro="" textlink="">
      <xdr:nvSpPr>
        <xdr:cNvPr id="656" name="積立金平均値テキスト">
          <a:extLst>
            <a:ext uri="{FF2B5EF4-FFF2-40B4-BE49-F238E27FC236}">
              <a16:creationId xmlns:a16="http://schemas.microsoft.com/office/drawing/2014/main" id="{00000000-0008-0000-0600-000090020000}"/>
            </a:ext>
          </a:extLst>
        </xdr:cNvPr>
        <xdr:cNvSpPr txBox="1"/>
      </xdr:nvSpPr>
      <xdr:spPr>
        <a:xfrm>
          <a:off x="16370300" y="16853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34,007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73352</xdr:rowOff>
    </xdr:from>
    <xdr:to>
      <xdr:col>23</xdr:col>
      <xdr:colOff>568325</xdr:colOff>
      <xdr:row>99</xdr:row>
      <xdr:rowOff>3502</xdr:rowOff>
    </xdr:to>
    <xdr:sp macro="" textlink="">
      <xdr:nvSpPr>
        <xdr:cNvPr id="657" name="フローチャート : 判断 656">
          <a:extLst>
            <a:ext uri="{FF2B5EF4-FFF2-40B4-BE49-F238E27FC236}">
              <a16:creationId xmlns:a16="http://schemas.microsoft.com/office/drawing/2014/main" id="{00000000-0008-0000-0600-000091020000}"/>
            </a:ext>
          </a:extLst>
        </xdr:cNvPr>
        <xdr:cNvSpPr/>
      </xdr:nvSpPr>
      <xdr:spPr>
        <a:xfrm>
          <a:off x="16268700" y="1687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104457</xdr:rowOff>
    </xdr:from>
    <xdr:to>
      <xdr:col>22</xdr:col>
      <xdr:colOff>365125</xdr:colOff>
      <xdr:row>98</xdr:row>
      <xdr:rowOff>123222</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flipV="1">
          <a:off x="14592300" y="16906557"/>
          <a:ext cx="889000" cy="1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70825</xdr:rowOff>
    </xdr:from>
    <xdr:to>
      <xdr:col>22</xdr:col>
      <xdr:colOff>415925</xdr:colOff>
      <xdr:row>99</xdr:row>
      <xdr:rowOff>975</xdr:rowOff>
    </xdr:to>
    <xdr:sp macro="" textlink="">
      <xdr:nvSpPr>
        <xdr:cNvPr id="659" name="フローチャート : 判断 658">
          <a:extLst>
            <a:ext uri="{FF2B5EF4-FFF2-40B4-BE49-F238E27FC236}">
              <a16:creationId xmlns:a16="http://schemas.microsoft.com/office/drawing/2014/main" id="{00000000-0008-0000-0600-000093020000}"/>
            </a:ext>
          </a:extLst>
        </xdr:cNvPr>
        <xdr:cNvSpPr/>
      </xdr:nvSpPr>
      <xdr:spPr>
        <a:xfrm>
          <a:off x="154305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163552</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5214111" y="1696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118348</xdr:rowOff>
    </xdr:from>
    <xdr:to>
      <xdr:col>21</xdr:col>
      <xdr:colOff>161925</xdr:colOff>
      <xdr:row>98</xdr:row>
      <xdr:rowOff>123222</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3703300" y="16920448"/>
          <a:ext cx="889000" cy="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50916</xdr:rowOff>
    </xdr:from>
    <xdr:to>
      <xdr:col>21</xdr:col>
      <xdr:colOff>212725</xdr:colOff>
      <xdr:row>98</xdr:row>
      <xdr:rowOff>152516</xdr:rowOff>
    </xdr:to>
    <xdr:sp macro="" textlink="">
      <xdr:nvSpPr>
        <xdr:cNvPr id="662" name="フローチャート : 判断 661">
          <a:extLst>
            <a:ext uri="{FF2B5EF4-FFF2-40B4-BE49-F238E27FC236}">
              <a16:creationId xmlns:a16="http://schemas.microsoft.com/office/drawing/2014/main" id="{00000000-0008-0000-0600-000096020000}"/>
            </a:ext>
          </a:extLst>
        </xdr:cNvPr>
        <xdr:cNvSpPr/>
      </xdr:nvSpPr>
      <xdr:spPr>
        <a:xfrm>
          <a:off x="14541500" y="168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169043</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4325111" y="1662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118348</xdr:rowOff>
    </xdr:from>
    <xdr:to>
      <xdr:col>19</xdr:col>
      <xdr:colOff>644525</xdr:colOff>
      <xdr:row>98</xdr:row>
      <xdr:rowOff>122059</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flipV="1">
          <a:off x="12814300" y="16920448"/>
          <a:ext cx="889000" cy="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72160</xdr:rowOff>
    </xdr:from>
    <xdr:to>
      <xdr:col>20</xdr:col>
      <xdr:colOff>9525</xdr:colOff>
      <xdr:row>99</xdr:row>
      <xdr:rowOff>2310</xdr:rowOff>
    </xdr:to>
    <xdr:sp macro="" textlink="">
      <xdr:nvSpPr>
        <xdr:cNvPr id="665" name="フローチャート : 判断 664">
          <a:extLst>
            <a:ext uri="{FF2B5EF4-FFF2-40B4-BE49-F238E27FC236}">
              <a16:creationId xmlns:a16="http://schemas.microsoft.com/office/drawing/2014/main" id="{00000000-0008-0000-0600-000099020000}"/>
            </a:ext>
          </a:extLst>
        </xdr:cNvPr>
        <xdr:cNvSpPr/>
      </xdr:nvSpPr>
      <xdr:spPr>
        <a:xfrm>
          <a:off x="13652500" y="168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164887</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3436111" y="1696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76143</xdr:rowOff>
    </xdr:from>
    <xdr:to>
      <xdr:col>18</xdr:col>
      <xdr:colOff>492125</xdr:colOff>
      <xdr:row>99</xdr:row>
      <xdr:rowOff>6293</xdr:rowOff>
    </xdr:to>
    <xdr:sp macro="" textlink="">
      <xdr:nvSpPr>
        <xdr:cNvPr id="667" name="フローチャート : 判断 666">
          <a:extLst>
            <a:ext uri="{FF2B5EF4-FFF2-40B4-BE49-F238E27FC236}">
              <a16:creationId xmlns:a16="http://schemas.microsoft.com/office/drawing/2014/main" id="{00000000-0008-0000-0600-00009B020000}"/>
            </a:ext>
          </a:extLst>
        </xdr:cNvPr>
        <xdr:cNvSpPr/>
      </xdr:nvSpPr>
      <xdr:spPr>
        <a:xfrm>
          <a:off x="12763500" y="1687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168870</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547111" y="1697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59950</xdr:rowOff>
    </xdr:from>
    <xdr:to>
      <xdr:col>23</xdr:col>
      <xdr:colOff>568325</xdr:colOff>
      <xdr:row>98</xdr:row>
      <xdr:rowOff>161550</xdr:rowOff>
    </xdr:to>
    <xdr:sp macro="" textlink="">
      <xdr:nvSpPr>
        <xdr:cNvPr id="674" name="円/楕円 673">
          <a:extLst>
            <a:ext uri="{FF2B5EF4-FFF2-40B4-BE49-F238E27FC236}">
              <a16:creationId xmlns:a16="http://schemas.microsoft.com/office/drawing/2014/main" id="{00000000-0008-0000-0600-0000A2020000}"/>
            </a:ext>
          </a:extLst>
        </xdr:cNvPr>
        <xdr:cNvSpPr/>
      </xdr:nvSpPr>
      <xdr:spPr>
        <a:xfrm>
          <a:off x="16268700" y="1686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19327</xdr:rowOff>
    </xdr:from>
    <xdr:ext cx="534377" cy="259045"/>
    <xdr:sp macro="" textlink="">
      <xdr:nvSpPr>
        <xdr:cNvPr id="675" name="積立金該当値テキスト">
          <a:extLst>
            <a:ext uri="{FF2B5EF4-FFF2-40B4-BE49-F238E27FC236}">
              <a16:creationId xmlns:a16="http://schemas.microsoft.com/office/drawing/2014/main" id="{00000000-0008-0000-0600-0000A3020000}"/>
            </a:ext>
          </a:extLst>
        </xdr:cNvPr>
        <xdr:cNvSpPr txBox="1"/>
      </xdr:nvSpPr>
      <xdr:spPr>
        <a:xfrm>
          <a:off x="16370300" y="1664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63,321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53657</xdr:rowOff>
    </xdr:from>
    <xdr:to>
      <xdr:col>22</xdr:col>
      <xdr:colOff>415925</xdr:colOff>
      <xdr:row>98</xdr:row>
      <xdr:rowOff>155257</xdr:rowOff>
    </xdr:to>
    <xdr:sp macro="" textlink="">
      <xdr:nvSpPr>
        <xdr:cNvPr id="676" name="円/楕円 675">
          <a:extLst>
            <a:ext uri="{FF2B5EF4-FFF2-40B4-BE49-F238E27FC236}">
              <a16:creationId xmlns:a16="http://schemas.microsoft.com/office/drawing/2014/main" id="{00000000-0008-0000-0600-0000A4020000}"/>
            </a:ext>
          </a:extLst>
        </xdr:cNvPr>
        <xdr:cNvSpPr/>
      </xdr:nvSpPr>
      <xdr:spPr>
        <a:xfrm>
          <a:off x="15430500" y="1685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334</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5214111" y="1663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77,083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72422</xdr:rowOff>
    </xdr:from>
    <xdr:to>
      <xdr:col>21</xdr:col>
      <xdr:colOff>212725</xdr:colOff>
      <xdr:row>99</xdr:row>
      <xdr:rowOff>2572</xdr:rowOff>
    </xdr:to>
    <xdr:sp macro="" textlink="">
      <xdr:nvSpPr>
        <xdr:cNvPr id="678" name="円/楕円 677">
          <a:extLst>
            <a:ext uri="{FF2B5EF4-FFF2-40B4-BE49-F238E27FC236}">
              <a16:creationId xmlns:a16="http://schemas.microsoft.com/office/drawing/2014/main" id="{00000000-0008-0000-0600-0000A6020000}"/>
            </a:ext>
          </a:extLst>
        </xdr:cNvPr>
        <xdr:cNvSpPr/>
      </xdr:nvSpPr>
      <xdr:spPr>
        <a:xfrm>
          <a:off x="14541500" y="1687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165149</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96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36,040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67548</xdr:rowOff>
    </xdr:from>
    <xdr:to>
      <xdr:col>20</xdr:col>
      <xdr:colOff>9525</xdr:colOff>
      <xdr:row>98</xdr:row>
      <xdr:rowOff>169148</xdr:rowOff>
    </xdr:to>
    <xdr:sp macro="" textlink="">
      <xdr:nvSpPr>
        <xdr:cNvPr id="680" name="円/楕円 679">
          <a:extLst>
            <a:ext uri="{FF2B5EF4-FFF2-40B4-BE49-F238E27FC236}">
              <a16:creationId xmlns:a16="http://schemas.microsoft.com/office/drawing/2014/main" id="{00000000-0008-0000-0600-0000A8020000}"/>
            </a:ext>
          </a:extLst>
        </xdr:cNvPr>
        <xdr:cNvSpPr/>
      </xdr:nvSpPr>
      <xdr:spPr>
        <a:xfrm>
          <a:off x="13652500" y="1686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14225</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64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46,702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71259</xdr:rowOff>
    </xdr:from>
    <xdr:to>
      <xdr:col>18</xdr:col>
      <xdr:colOff>492125</xdr:colOff>
      <xdr:row>99</xdr:row>
      <xdr:rowOff>1409</xdr:rowOff>
    </xdr:to>
    <xdr:sp macro="" textlink="">
      <xdr:nvSpPr>
        <xdr:cNvPr id="682" name="円/楕円 681">
          <a:extLst>
            <a:ext uri="{FF2B5EF4-FFF2-40B4-BE49-F238E27FC236}">
              <a16:creationId xmlns:a16="http://schemas.microsoft.com/office/drawing/2014/main" id="{00000000-0008-0000-0600-0000AA020000}"/>
            </a:ext>
          </a:extLst>
        </xdr:cNvPr>
        <xdr:cNvSpPr/>
      </xdr:nvSpPr>
      <xdr:spPr>
        <a:xfrm>
          <a:off x="12763500" y="1687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17936</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64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38,583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a:extLst>
            <a:ext uri="{FF2B5EF4-FFF2-40B4-BE49-F238E27FC236}">
              <a16:creationId xmlns:a16="http://schemas.microsoft.com/office/drawing/2014/main" id="{00000000-0008-0000-0600-0000A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a:extLst>
            <a:ext uri="{FF2B5EF4-FFF2-40B4-BE49-F238E27FC236}">
              <a16:creationId xmlns:a16="http://schemas.microsoft.com/office/drawing/2014/main" id="{00000000-0008-0000-0600-0000A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a:extLst>
            <a:ext uri="{FF2B5EF4-FFF2-40B4-BE49-F238E27FC236}">
              <a16:creationId xmlns:a16="http://schemas.microsoft.com/office/drawing/2014/main" id="{00000000-0008-0000-0600-0000A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a:extLst>
            <a:ext uri="{FF2B5EF4-FFF2-40B4-BE49-F238E27FC236}">
              <a16:creationId xmlns:a16="http://schemas.microsoft.com/office/drawing/2014/main" id="{00000000-0008-0000-0600-0000A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a:extLst>
            <a:ext uri="{FF2B5EF4-FFF2-40B4-BE49-F238E27FC236}">
              <a16:creationId xmlns:a16="http://schemas.microsoft.com/office/drawing/2014/main" id="{00000000-0008-0000-0600-0000B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a:extLst>
            <a:ext uri="{FF2B5EF4-FFF2-40B4-BE49-F238E27FC236}">
              <a16:creationId xmlns:a16="http://schemas.microsoft.com/office/drawing/2014/main" id="{00000000-0008-0000-0600-0000B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a:extLst>
            <a:ext uri="{FF2B5EF4-FFF2-40B4-BE49-F238E27FC236}">
              <a16:creationId xmlns:a16="http://schemas.microsoft.com/office/drawing/2014/main" id="{00000000-0008-0000-0600-0000B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a:extLst>
            <a:ext uri="{FF2B5EF4-FFF2-40B4-BE49-F238E27FC236}">
              <a16:creationId xmlns:a16="http://schemas.microsoft.com/office/drawing/2014/main" id="{00000000-0008-0000-0600-0000C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57678</xdr:rowOff>
    </xdr:from>
    <xdr:to>
      <xdr:col>32</xdr:col>
      <xdr:colOff>186689</xdr:colOff>
      <xdr:row>38</xdr:row>
      <xdr:rowOff>139700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flipV="1">
          <a:off x="22159595" y="5544078"/>
          <a:ext cx="1269" cy="1110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6" name="投資及び出資金最小値テキスト">
          <a:extLst>
            <a:ext uri="{FF2B5EF4-FFF2-40B4-BE49-F238E27FC236}">
              <a16:creationId xmlns:a16="http://schemas.microsoft.com/office/drawing/2014/main" id="{00000000-0008-0000-0600-0000C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4355</xdr:rowOff>
    </xdr:from>
    <xdr:ext cx="534377" cy="259045"/>
    <xdr:sp macro="" textlink="">
      <xdr:nvSpPr>
        <xdr:cNvPr id="708" name="投資及び出資金最大値テキスト">
          <a:extLst>
            <a:ext uri="{FF2B5EF4-FFF2-40B4-BE49-F238E27FC236}">
              <a16:creationId xmlns:a16="http://schemas.microsoft.com/office/drawing/2014/main" id="{00000000-0008-0000-0600-0000C4020000}"/>
            </a:ext>
          </a:extLst>
        </xdr:cNvPr>
        <xdr:cNvSpPr txBox="1"/>
      </xdr:nvSpPr>
      <xdr:spPr>
        <a:xfrm>
          <a:off x="22212300" y="53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24,294</a:t>
          </a:r>
          <a:endParaRPr kumimoji="1" lang="ja-JP" altLang="en-US" sz="1000" b="1">
            <a:latin typeface="ＭＳ Ｐゴシック"/>
          </a:endParaRPr>
        </a:p>
      </xdr:txBody>
    </xdr:sp>
    <xdr:clientData/>
  </xdr:oneCellAnchor>
  <xdr:twoCellAnchor>
    <xdr:from>
      <xdr:col>32</xdr:col>
      <xdr:colOff>98425</xdr:colOff>
      <xdr:row>32</xdr:row>
      <xdr:rowOff>57678</xdr:rowOff>
    </xdr:from>
    <xdr:to>
      <xdr:col>32</xdr:col>
      <xdr:colOff>276225</xdr:colOff>
      <xdr:row>32</xdr:row>
      <xdr:rowOff>57678</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22072600" y="554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41813</xdr:rowOff>
    </xdr:from>
    <xdr:to>
      <xdr:col>32</xdr:col>
      <xdr:colOff>187325</xdr:colOff>
      <xdr:row>36</xdr:row>
      <xdr:rowOff>94620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flipV="1">
          <a:off x="21323300" y="6214013"/>
          <a:ext cx="838200" cy="5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128318</xdr:rowOff>
    </xdr:from>
    <xdr:ext cx="469744" cy="259045"/>
    <xdr:sp macro="" textlink="">
      <xdr:nvSpPr>
        <xdr:cNvPr id="711" name="投資及び出資金平均値テキスト">
          <a:extLst>
            <a:ext uri="{FF2B5EF4-FFF2-40B4-BE49-F238E27FC236}">
              <a16:creationId xmlns:a16="http://schemas.microsoft.com/office/drawing/2014/main" id="{00000000-0008-0000-0600-0000C7020000}"/>
            </a:ext>
          </a:extLst>
        </xdr:cNvPr>
        <xdr:cNvSpPr txBox="1"/>
      </xdr:nvSpPr>
      <xdr:spPr>
        <a:xfrm>
          <a:off x="22212300" y="6471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149890</xdr:rowOff>
    </xdr:from>
    <xdr:to>
      <xdr:col>32</xdr:col>
      <xdr:colOff>238125</xdr:colOff>
      <xdr:row>38</xdr:row>
      <xdr:rowOff>80040</xdr:rowOff>
    </xdr:to>
    <xdr:sp macro="" textlink="">
      <xdr:nvSpPr>
        <xdr:cNvPr id="712" name="フローチャート : 判断 711">
          <a:extLst>
            <a:ext uri="{FF2B5EF4-FFF2-40B4-BE49-F238E27FC236}">
              <a16:creationId xmlns:a16="http://schemas.microsoft.com/office/drawing/2014/main" id="{00000000-0008-0000-0600-0000C8020000}"/>
            </a:ext>
          </a:extLst>
        </xdr:cNvPr>
        <xdr:cNvSpPr/>
      </xdr:nvSpPr>
      <xdr:spPr>
        <a:xfrm>
          <a:off x="221107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94620</xdr:rowOff>
    </xdr:from>
    <xdr:to>
      <xdr:col>31</xdr:col>
      <xdr:colOff>34925</xdr:colOff>
      <xdr:row>37</xdr:row>
      <xdr:rowOff>63622</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flipV="1">
          <a:off x="20434300" y="6266820"/>
          <a:ext cx="889000" cy="14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156108</xdr:rowOff>
    </xdr:from>
    <xdr:to>
      <xdr:col>31</xdr:col>
      <xdr:colOff>85725</xdr:colOff>
      <xdr:row>38</xdr:row>
      <xdr:rowOff>86258</xdr:rowOff>
    </xdr:to>
    <xdr:sp macro="" textlink="">
      <xdr:nvSpPr>
        <xdr:cNvPr id="714" name="フローチャート : 判断 713">
          <a:extLst>
            <a:ext uri="{FF2B5EF4-FFF2-40B4-BE49-F238E27FC236}">
              <a16:creationId xmlns:a16="http://schemas.microsoft.com/office/drawing/2014/main" id="{00000000-0008-0000-0600-0000CA020000}"/>
            </a:ext>
          </a:extLst>
        </xdr:cNvPr>
        <xdr:cNvSpPr/>
      </xdr:nvSpPr>
      <xdr:spPr>
        <a:xfrm>
          <a:off x="21272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77385</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21088427" y="659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63622</xdr:rowOff>
    </xdr:from>
    <xdr:to>
      <xdr:col>29</xdr:col>
      <xdr:colOff>517525</xdr:colOff>
      <xdr:row>37</xdr:row>
      <xdr:rowOff>77795</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flipV="1">
          <a:off x="19545300" y="6407272"/>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33396</xdr:rowOff>
    </xdr:from>
    <xdr:to>
      <xdr:col>29</xdr:col>
      <xdr:colOff>568325</xdr:colOff>
      <xdr:row>38</xdr:row>
      <xdr:rowOff>134996</xdr:rowOff>
    </xdr:to>
    <xdr:sp macro="" textlink="">
      <xdr:nvSpPr>
        <xdr:cNvPr id="717" name="フローチャート : 判断 716">
          <a:extLst>
            <a:ext uri="{FF2B5EF4-FFF2-40B4-BE49-F238E27FC236}">
              <a16:creationId xmlns:a16="http://schemas.microsoft.com/office/drawing/2014/main" id="{00000000-0008-0000-0600-0000CD020000}"/>
            </a:ext>
          </a:extLst>
        </xdr:cNvPr>
        <xdr:cNvSpPr/>
      </xdr:nvSpPr>
      <xdr:spPr>
        <a:xfrm>
          <a:off x="20383500" y="654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126123</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20199427" y="664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77795</xdr:rowOff>
    </xdr:from>
    <xdr:to>
      <xdr:col>28</xdr:col>
      <xdr:colOff>314325</xdr:colOff>
      <xdr:row>37</xdr:row>
      <xdr:rowOff>137963</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flipV="1">
          <a:off x="18656300" y="6421445"/>
          <a:ext cx="889000" cy="6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22880</xdr:rowOff>
    </xdr:from>
    <xdr:to>
      <xdr:col>28</xdr:col>
      <xdr:colOff>365125</xdr:colOff>
      <xdr:row>38</xdr:row>
      <xdr:rowOff>124480</xdr:rowOff>
    </xdr:to>
    <xdr:sp macro="" textlink="">
      <xdr:nvSpPr>
        <xdr:cNvPr id="720" name="フローチャート : 判断 719">
          <a:extLst>
            <a:ext uri="{FF2B5EF4-FFF2-40B4-BE49-F238E27FC236}">
              <a16:creationId xmlns:a16="http://schemas.microsoft.com/office/drawing/2014/main" id="{00000000-0008-0000-0600-0000D0020000}"/>
            </a:ext>
          </a:extLst>
        </xdr:cNvPr>
        <xdr:cNvSpPr/>
      </xdr:nvSpPr>
      <xdr:spPr>
        <a:xfrm>
          <a:off x="19494500" y="653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115607</xdr:rowOff>
    </xdr:from>
    <xdr:ext cx="469744"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9310427" y="663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34905</xdr:rowOff>
    </xdr:from>
    <xdr:to>
      <xdr:col>27</xdr:col>
      <xdr:colOff>161925</xdr:colOff>
      <xdr:row>38</xdr:row>
      <xdr:rowOff>136505</xdr:rowOff>
    </xdr:to>
    <xdr:sp macro="" textlink="">
      <xdr:nvSpPr>
        <xdr:cNvPr id="722" name="フローチャート : 判断 721">
          <a:extLst>
            <a:ext uri="{FF2B5EF4-FFF2-40B4-BE49-F238E27FC236}">
              <a16:creationId xmlns:a16="http://schemas.microsoft.com/office/drawing/2014/main" id="{00000000-0008-0000-0600-0000D2020000}"/>
            </a:ext>
          </a:extLst>
        </xdr:cNvPr>
        <xdr:cNvSpPr/>
      </xdr:nvSpPr>
      <xdr:spPr>
        <a:xfrm>
          <a:off x="18605500" y="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127632</xdr:rowOff>
    </xdr:from>
    <xdr:ext cx="469744"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421427" y="664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162463</xdr:rowOff>
    </xdr:from>
    <xdr:to>
      <xdr:col>32</xdr:col>
      <xdr:colOff>238125</xdr:colOff>
      <xdr:row>36</xdr:row>
      <xdr:rowOff>92613</xdr:rowOff>
    </xdr:to>
    <xdr:sp macro="" textlink="">
      <xdr:nvSpPr>
        <xdr:cNvPr id="729" name="円/楕円 728">
          <a:extLst>
            <a:ext uri="{FF2B5EF4-FFF2-40B4-BE49-F238E27FC236}">
              <a16:creationId xmlns:a16="http://schemas.microsoft.com/office/drawing/2014/main" id="{00000000-0008-0000-0600-0000D9020000}"/>
            </a:ext>
          </a:extLst>
        </xdr:cNvPr>
        <xdr:cNvSpPr/>
      </xdr:nvSpPr>
      <xdr:spPr>
        <a:xfrm>
          <a:off x="22110700" y="616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13890</xdr:rowOff>
    </xdr:from>
    <xdr:ext cx="469744" cy="259045"/>
    <xdr:sp macro="" textlink="">
      <xdr:nvSpPr>
        <xdr:cNvPr id="730" name="投資及び出資金該当値テキスト">
          <a:extLst>
            <a:ext uri="{FF2B5EF4-FFF2-40B4-BE49-F238E27FC236}">
              <a16:creationId xmlns:a16="http://schemas.microsoft.com/office/drawing/2014/main" id="{00000000-0008-0000-0600-0000DA020000}"/>
            </a:ext>
          </a:extLst>
        </xdr:cNvPr>
        <xdr:cNvSpPr txBox="1"/>
      </xdr:nvSpPr>
      <xdr:spPr>
        <a:xfrm>
          <a:off x="22212300" y="601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9,641</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43820</xdr:rowOff>
    </xdr:from>
    <xdr:to>
      <xdr:col>31</xdr:col>
      <xdr:colOff>85725</xdr:colOff>
      <xdr:row>36</xdr:row>
      <xdr:rowOff>145420</xdr:rowOff>
    </xdr:to>
    <xdr:sp macro="" textlink="">
      <xdr:nvSpPr>
        <xdr:cNvPr id="731" name="円/楕円 730">
          <a:extLst>
            <a:ext uri="{FF2B5EF4-FFF2-40B4-BE49-F238E27FC236}">
              <a16:creationId xmlns:a16="http://schemas.microsoft.com/office/drawing/2014/main" id="{00000000-0008-0000-0600-0000DB020000}"/>
            </a:ext>
          </a:extLst>
        </xdr:cNvPr>
        <xdr:cNvSpPr/>
      </xdr:nvSpPr>
      <xdr:spPr>
        <a:xfrm>
          <a:off x="21272500" y="621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161947</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088427" y="599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8,486</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12822</xdr:rowOff>
    </xdr:from>
    <xdr:to>
      <xdr:col>29</xdr:col>
      <xdr:colOff>568325</xdr:colOff>
      <xdr:row>37</xdr:row>
      <xdr:rowOff>114422</xdr:rowOff>
    </xdr:to>
    <xdr:sp macro="" textlink="">
      <xdr:nvSpPr>
        <xdr:cNvPr id="733" name="円/楕円 732">
          <a:extLst>
            <a:ext uri="{FF2B5EF4-FFF2-40B4-BE49-F238E27FC236}">
              <a16:creationId xmlns:a16="http://schemas.microsoft.com/office/drawing/2014/main" id="{00000000-0008-0000-0600-0000DD020000}"/>
            </a:ext>
          </a:extLst>
        </xdr:cNvPr>
        <xdr:cNvSpPr/>
      </xdr:nvSpPr>
      <xdr:spPr>
        <a:xfrm>
          <a:off x="20383500" y="635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130949</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7" y="613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5,414</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26995</xdr:rowOff>
    </xdr:from>
    <xdr:to>
      <xdr:col>28</xdr:col>
      <xdr:colOff>365125</xdr:colOff>
      <xdr:row>37</xdr:row>
      <xdr:rowOff>128595</xdr:rowOff>
    </xdr:to>
    <xdr:sp macro="" textlink="">
      <xdr:nvSpPr>
        <xdr:cNvPr id="735" name="円/楕円 734">
          <a:extLst>
            <a:ext uri="{FF2B5EF4-FFF2-40B4-BE49-F238E27FC236}">
              <a16:creationId xmlns:a16="http://schemas.microsoft.com/office/drawing/2014/main" id="{00000000-0008-0000-0600-0000DF020000}"/>
            </a:ext>
          </a:extLst>
        </xdr:cNvPr>
        <xdr:cNvSpPr/>
      </xdr:nvSpPr>
      <xdr:spPr>
        <a:xfrm>
          <a:off x="19494500" y="637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145122</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10427" y="6145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5,104</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87163</xdr:rowOff>
    </xdr:from>
    <xdr:to>
      <xdr:col>27</xdr:col>
      <xdr:colOff>161925</xdr:colOff>
      <xdr:row>38</xdr:row>
      <xdr:rowOff>17312</xdr:rowOff>
    </xdr:to>
    <xdr:sp macro="" textlink="">
      <xdr:nvSpPr>
        <xdr:cNvPr id="737" name="円/楕円 736">
          <a:extLst>
            <a:ext uri="{FF2B5EF4-FFF2-40B4-BE49-F238E27FC236}">
              <a16:creationId xmlns:a16="http://schemas.microsoft.com/office/drawing/2014/main" id="{00000000-0008-0000-0600-0000E1020000}"/>
            </a:ext>
          </a:extLst>
        </xdr:cNvPr>
        <xdr:cNvSpPr/>
      </xdr:nvSpPr>
      <xdr:spPr>
        <a:xfrm>
          <a:off x="18605500" y="64308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33840</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21427" y="620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a:extLst>
            <a:ext uri="{FF2B5EF4-FFF2-40B4-BE49-F238E27FC236}">
              <a16:creationId xmlns:a16="http://schemas.microsoft.com/office/drawing/2014/main" id="{00000000-0008-0000-0600-0000E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a:extLst>
            <a:ext uri="{FF2B5EF4-FFF2-40B4-BE49-F238E27FC236}">
              <a16:creationId xmlns:a16="http://schemas.microsoft.com/office/drawing/2014/main" id="{00000000-0008-0000-0600-0000E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a:extLst>
            <a:ext uri="{FF2B5EF4-FFF2-40B4-BE49-F238E27FC236}">
              <a16:creationId xmlns:a16="http://schemas.microsoft.com/office/drawing/2014/main" id="{00000000-0008-0000-0600-0000E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a:extLst>
            <a:ext uri="{FF2B5EF4-FFF2-40B4-BE49-F238E27FC236}">
              <a16:creationId xmlns:a16="http://schemas.microsoft.com/office/drawing/2014/main" id="{00000000-0008-0000-0600-0000E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a:extLst>
            <a:ext uri="{FF2B5EF4-FFF2-40B4-BE49-F238E27FC236}">
              <a16:creationId xmlns:a16="http://schemas.microsoft.com/office/drawing/2014/main" id="{00000000-0008-0000-0600-0000E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a:extLst>
            <a:ext uri="{FF2B5EF4-FFF2-40B4-BE49-F238E27FC236}">
              <a16:creationId xmlns:a16="http://schemas.microsoft.com/office/drawing/2014/main" id="{00000000-0008-0000-0600-0000E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1" name="貸付金グラフ枠">
          <a:extLst>
            <a:ext uri="{FF2B5EF4-FFF2-40B4-BE49-F238E27FC236}">
              <a16:creationId xmlns:a16="http://schemas.microsoft.com/office/drawing/2014/main" id="{00000000-0008-0000-0600-0000F9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38647</xdr:rowOff>
    </xdr:from>
    <xdr:to>
      <xdr:col>32</xdr:col>
      <xdr:colOff>186689</xdr:colOff>
      <xdr:row>59</xdr:row>
      <xdr:rowOff>44450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flipV="1">
          <a:off x="22159595" y="8782597"/>
          <a:ext cx="1269" cy="137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85422</xdr:rowOff>
    </xdr:from>
    <xdr:ext cx="249299" cy="259045"/>
    <xdr:sp macro="" textlink="">
      <xdr:nvSpPr>
        <xdr:cNvPr id="763" name="貸付金最小値テキスト">
          <a:extLst>
            <a:ext uri="{FF2B5EF4-FFF2-40B4-BE49-F238E27FC236}">
              <a16:creationId xmlns:a16="http://schemas.microsoft.com/office/drawing/2014/main" id="{00000000-0008-0000-0600-0000FB020000}"/>
            </a:ext>
          </a:extLst>
        </xdr:cNvPr>
        <xdr:cNvSpPr txBox="1"/>
      </xdr:nvSpPr>
      <xdr:spPr>
        <a:xfrm>
          <a:off x="22212300" y="10200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156774</xdr:rowOff>
    </xdr:from>
    <xdr:ext cx="599010" cy="259045"/>
    <xdr:sp macro="" textlink="">
      <xdr:nvSpPr>
        <xdr:cNvPr id="765" name="貸付金最大値テキスト">
          <a:extLst>
            <a:ext uri="{FF2B5EF4-FFF2-40B4-BE49-F238E27FC236}">
              <a16:creationId xmlns:a16="http://schemas.microsoft.com/office/drawing/2014/main" id="{00000000-0008-0000-0600-0000FD020000}"/>
            </a:ext>
          </a:extLst>
        </xdr:cNvPr>
        <xdr:cNvSpPr txBox="1"/>
      </xdr:nvSpPr>
      <xdr:spPr>
        <a:xfrm>
          <a:off x="22212300" y="855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361,523</a:t>
          </a:r>
          <a:endParaRPr kumimoji="1" lang="ja-JP" altLang="en-US" sz="1000" b="1">
            <a:latin typeface="ＭＳ Ｐゴシック"/>
          </a:endParaRPr>
        </a:p>
      </xdr:txBody>
    </xdr:sp>
    <xdr:clientData/>
  </xdr:oneCellAnchor>
  <xdr:twoCellAnchor>
    <xdr:from>
      <xdr:col>32</xdr:col>
      <xdr:colOff>98425</xdr:colOff>
      <xdr:row>51</xdr:row>
      <xdr:rowOff>38647</xdr:rowOff>
    </xdr:from>
    <xdr:to>
      <xdr:col>32</xdr:col>
      <xdr:colOff>276225</xdr:colOff>
      <xdr:row>51</xdr:row>
      <xdr:rowOff>38647</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22072600" y="87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2872</xdr:rowOff>
    </xdr:from>
    <xdr:ext cx="469744" cy="259045"/>
    <xdr:sp macro="" textlink="">
      <xdr:nvSpPr>
        <xdr:cNvPr id="768" name="貸付金平均値テキスト">
          <a:extLst>
            <a:ext uri="{FF2B5EF4-FFF2-40B4-BE49-F238E27FC236}">
              <a16:creationId xmlns:a16="http://schemas.microsoft.com/office/drawing/2014/main" id="{00000000-0008-0000-0600-000000030000}"/>
            </a:ext>
          </a:extLst>
        </xdr:cNvPr>
        <xdr:cNvSpPr txBox="1"/>
      </xdr:nvSpPr>
      <xdr:spPr>
        <a:xfrm>
          <a:off x="22212300" y="9946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151445</xdr:rowOff>
    </xdr:from>
    <xdr:to>
      <xdr:col>32</xdr:col>
      <xdr:colOff>238125</xdr:colOff>
      <xdr:row>59</xdr:row>
      <xdr:rowOff>81595</xdr:rowOff>
    </xdr:to>
    <xdr:sp macro="" textlink="">
      <xdr:nvSpPr>
        <xdr:cNvPr id="769" name="フローチャート : 判断 768">
          <a:extLst>
            <a:ext uri="{FF2B5EF4-FFF2-40B4-BE49-F238E27FC236}">
              <a16:creationId xmlns:a16="http://schemas.microsoft.com/office/drawing/2014/main" id="{00000000-0008-0000-0600-000001030000}"/>
            </a:ext>
          </a:extLst>
        </xdr:cNvPr>
        <xdr:cNvSpPr/>
      </xdr:nvSpPr>
      <xdr:spPr>
        <a:xfrm>
          <a:off x="22110700" y="1009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149529</xdr:rowOff>
    </xdr:from>
    <xdr:to>
      <xdr:col>31</xdr:col>
      <xdr:colOff>85725</xdr:colOff>
      <xdr:row>59</xdr:row>
      <xdr:rowOff>79679</xdr:rowOff>
    </xdr:to>
    <xdr:sp macro="" textlink="">
      <xdr:nvSpPr>
        <xdr:cNvPr id="771" name="フローチャート : 判断 770">
          <a:extLst>
            <a:ext uri="{FF2B5EF4-FFF2-40B4-BE49-F238E27FC236}">
              <a16:creationId xmlns:a16="http://schemas.microsoft.com/office/drawing/2014/main" id="{00000000-0008-0000-0600-000003030000}"/>
            </a:ext>
          </a:extLst>
        </xdr:cNvPr>
        <xdr:cNvSpPr/>
      </xdr:nvSpPr>
      <xdr:spPr>
        <a:xfrm>
          <a:off x="21272500" y="100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96206</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1088427" y="986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9646</xdr:rowOff>
    </xdr:from>
    <xdr:to>
      <xdr:col>29</xdr:col>
      <xdr:colOff>517525</xdr:colOff>
      <xdr:row>59</xdr:row>
      <xdr:rowOff>44450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9545300" y="10125196"/>
          <a:ext cx="889000" cy="3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152066</xdr:rowOff>
    </xdr:from>
    <xdr:to>
      <xdr:col>29</xdr:col>
      <xdr:colOff>568325</xdr:colOff>
      <xdr:row>59</xdr:row>
      <xdr:rowOff>82216</xdr:rowOff>
    </xdr:to>
    <xdr:sp macro="" textlink="">
      <xdr:nvSpPr>
        <xdr:cNvPr id="774" name="フローチャート : 判断 773">
          <a:extLst>
            <a:ext uri="{FF2B5EF4-FFF2-40B4-BE49-F238E27FC236}">
              <a16:creationId xmlns:a16="http://schemas.microsoft.com/office/drawing/2014/main" id="{00000000-0008-0000-0600-000006030000}"/>
            </a:ext>
          </a:extLst>
        </xdr:cNvPr>
        <xdr:cNvSpPr/>
      </xdr:nvSpPr>
      <xdr:spPr>
        <a:xfrm>
          <a:off x="20383500" y="1009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98743</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199427" y="987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3652</xdr:rowOff>
    </xdr:from>
    <xdr:to>
      <xdr:col>28</xdr:col>
      <xdr:colOff>314325</xdr:colOff>
      <xdr:row>59</xdr:row>
      <xdr:rowOff>9646</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656300" y="10119202"/>
          <a:ext cx="889000" cy="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151879</xdr:rowOff>
    </xdr:from>
    <xdr:to>
      <xdr:col>28</xdr:col>
      <xdr:colOff>365125</xdr:colOff>
      <xdr:row>59</xdr:row>
      <xdr:rowOff>82029</xdr:rowOff>
    </xdr:to>
    <xdr:sp macro="" textlink="">
      <xdr:nvSpPr>
        <xdr:cNvPr id="777" name="フローチャート : 判断 776">
          <a:extLst>
            <a:ext uri="{FF2B5EF4-FFF2-40B4-BE49-F238E27FC236}">
              <a16:creationId xmlns:a16="http://schemas.microsoft.com/office/drawing/2014/main" id="{00000000-0008-0000-0600-000009030000}"/>
            </a:ext>
          </a:extLst>
        </xdr:cNvPr>
        <xdr:cNvSpPr/>
      </xdr:nvSpPr>
      <xdr:spPr>
        <a:xfrm>
          <a:off x="19494500" y="1009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73156</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9310427" y="1018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150816</xdr:rowOff>
    </xdr:from>
    <xdr:to>
      <xdr:col>27</xdr:col>
      <xdr:colOff>161925</xdr:colOff>
      <xdr:row>59</xdr:row>
      <xdr:rowOff>80966</xdr:rowOff>
    </xdr:to>
    <xdr:sp macro="" textlink="">
      <xdr:nvSpPr>
        <xdr:cNvPr id="779" name="フローチャート : 判断 778">
          <a:extLst>
            <a:ext uri="{FF2B5EF4-FFF2-40B4-BE49-F238E27FC236}">
              <a16:creationId xmlns:a16="http://schemas.microsoft.com/office/drawing/2014/main" id="{00000000-0008-0000-0600-00000B030000}"/>
            </a:ext>
          </a:extLst>
        </xdr:cNvPr>
        <xdr:cNvSpPr/>
      </xdr:nvSpPr>
      <xdr:spPr>
        <a:xfrm>
          <a:off x="18605500" y="1009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72093</xdr:rowOff>
    </xdr:from>
    <xdr:ext cx="469744"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421427" y="1018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86" name="円/楕円 785">
          <a:extLst>
            <a:ext uri="{FF2B5EF4-FFF2-40B4-BE49-F238E27FC236}">
              <a16:creationId xmlns:a16="http://schemas.microsoft.com/office/drawing/2014/main" id="{00000000-0008-0000-0600-000012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129872</xdr:rowOff>
    </xdr:from>
    <xdr:ext cx="249299" cy="259045"/>
    <xdr:sp macro="" textlink="">
      <xdr:nvSpPr>
        <xdr:cNvPr id="787" name="貸付金該当値テキスト">
          <a:extLst>
            <a:ext uri="{FF2B5EF4-FFF2-40B4-BE49-F238E27FC236}">
              <a16:creationId xmlns:a16="http://schemas.microsoft.com/office/drawing/2014/main" id="{00000000-0008-0000-0600-000013030000}"/>
            </a:ext>
          </a:extLst>
        </xdr:cNvPr>
        <xdr:cNvSpPr txBox="1"/>
      </xdr:nvSpPr>
      <xdr:spPr>
        <a:xfrm>
          <a:off x="22212300" y="10073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88" name="円/楕円 787">
          <a:extLst>
            <a:ext uri="{FF2B5EF4-FFF2-40B4-BE49-F238E27FC236}">
              <a16:creationId xmlns:a16="http://schemas.microsoft.com/office/drawing/2014/main" id="{00000000-0008-0000-0600-000014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0" name="円/楕円 789">
          <a:extLst>
            <a:ext uri="{FF2B5EF4-FFF2-40B4-BE49-F238E27FC236}">
              <a16:creationId xmlns:a16="http://schemas.microsoft.com/office/drawing/2014/main" id="{00000000-0008-0000-0600-000016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130296</xdr:rowOff>
    </xdr:from>
    <xdr:to>
      <xdr:col>28</xdr:col>
      <xdr:colOff>365125</xdr:colOff>
      <xdr:row>59</xdr:row>
      <xdr:rowOff>60446</xdr:rowOff>
    </xdr:to>
    <xdr:sp macro="" textlink="">
      <xdr:nvSpPr>
        <xdr:cNvPr id="792" name="円/楕円 791">
          <a:extLst>
            <a:ext uri="{FF2B5EF4-FFF2-40B4-BE49-F238E27FC236}">
              <a16:creationId xmlns:a16="http://schemas.microsoft.com/office/drawing/2014/main" id="{00000000-0008-0000-0600-000018030000}"/>
            </a:ext>
          </a:extLst>
        </xdr:cNvPr>
        <xdr:cNvSpPr/>
      </xdr:nvSpPr>
      <xdr:spPr>
        <a:xfrm>
          <a:off x="19494500" y="10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76973</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7" y="984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124302</xdr:rowOff>
    </xdr:from>
    <xdr:to>
      <xdr:col>27</xdr:col>
      <xdr:colOff>161925</xdr:colOff>
      <xdr:row>59</xdr:row>
      <xdr:rowOff>54452</xdr:rowOff>
    </xdr:to>
    <xdr:sp macro="" textlink="">
      <xdr:nvSpPr>
        <xdr:cNvPr id="794" name="円/楕円 793">
          <a:extLst>
            <a:ext uri="{FF2B5EF4-FFF2-40B4-BE49-F238E27FC236}">
              <a16:creationId xmlns:a16="http://schemas.microsoft.com/office/drawing/2014/main" id="{00000000-0008-0000-0600-00001A030000}"/>
            </a:ext>
          </a:extLst>
        </xdr:cNvPr>
        <xdr:cNvSpPr/>
      </xdr:nvSpPr>
      <xdr:spPr>
        <a:xfrm>
          <a:off x="18605500" y="1006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57</xdr:row>
      <xdr:rowOff>70979</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389111" y="984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6" name="正方形/長方形 795">
          <a:extLst>
            <a:ext uri="{FF2B5EF4-FFF2-40B4-BE49-F238E27FC236}">
              <a16:creationId xmlns:a16="http://schemas.microsoft.com/office/drawing/2014/main" id="{00000000-0008-0000-0600-00001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7" name="正方形/長方形 796">
          <a:extLst>
            <a:ext uri="{FF2B5EF4-FFF2-40B4-BE49-F238E27FC236}">
              <a16:creationId xmlns:a16="http://schemas.microsoft.com/office/drawing/2014/main" id="{00000000-0008-0000-0600-00001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8" name="正方形/長方形 797">
          <a:extLst>
            <a:ext uri="{FF2B5EF4-FFF2-40B4-BE49-F238E27FC236}">
              <a16:creationId xmlns:a16="http://schemas.microsoft.com/office/drawing/2014/main" id="{00000000-0008-0000-0600-00001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9" name="正方形/長方形 798">
          <a:extLst>
            <a:ext uri="{FF2B5EF4-FFF2-40B4-BE49-F238E27FC236}">
              <a16:creationId xmlns:a16="http://schemas.microsoft.com/office/drawing/2014/main" id="{00000000-0008-0000-0600-00001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0" name="正方形/長方形 799">
          <a:extLst>
            <a:ext uri="{FF2B5EF4-FFF2-40B4-BE49-F238E27FC236}">
              <a16:creationId xmlns:a16="http://schemas.microsoft.com/office/drawing/2014/main" id="{00000000-0008-0000-0600-00002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1" name="正方形/長方形 800">
          <a:extLst>
            <a:ext uri="{FF2B5EF4-FFF2-40B4-BE49-F238E27FC236}">
              <a16:creationId xmlns:a16="http://schemas.microsoft.com/office/drawing/2014/main" id="{00000000-0008-0000-0600-00002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18031</xdr:rowOff>
    </xdr:from>
    <xdr:to>
      <xdr:col>32</xdr:col>
      <xdr:colOff>186689</xdr:colOff>
      <xdr:row>79</xdr:row>
      <xdr:rowOff>115653</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flipV="1">
          <a:off x="22159595" y="12190981"/>
          <a:ext cx="1269" cy="1469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119480</xdr:rowOff>
    </xdr:from>
    <xdr:ext cx="534377" cy="259045"/>
    <xdr:sp macro="" textlink="">
      <xdr:nvSpPr>
        <xdr:cNvPr id="823" name="繰出金最小値テキスト">
          <a:extLst>
            <a:ext uri="{FF2B5EF4-FFF2-40B4-BE49-F238E27FC236}">
              <a16:creationId xmlns:a16="http://schemas.microsoft.com/office/drawing/2014/main" id="{00000000-0008-0000-0600-000037030000}"/>
            </a:ext>
          </a:extLst>
        </xdr:cNvPr>
        <xdr:cNvSpPr txBox="1"/>
      </xdr:nvSpPr>
      <xdr:spPr>
        <a:xfrm>
          <a:off x="22212300" y="1366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28,459</a:t>
          </a:r>
          <a:endParaRPr kumimoji="1" lang="ja-JP" altLang="en-US" sz="1000" b="1">
            <a:latin typeface="ＭＳ Ｐゴシック"/>
          </a:endParaRPr>
        </a:p>
      </xdr:txBody>
    </xdr:sp>
    <xdr:clientData/>
  </xdr:oneCellAnchor>
  <xdr:twoCellAnchor>
    <xdr:from>
      <xdr:col>32</xdr:col>
      <xdr:colOff>98425</xdr:colOff>
      <xdr:row>79</xdr:row>
      <xdr:rowOff>115653</xdr:rowOff>
    </xdr:from>
    <xdr:to>
      <xdr:col>32</xdr:col>
      <xdr:colOff>276225</xdr:colOff>
      <xdr:row>79</xdr:row>
      <xdr:rowOff>115653</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22072600" y="1366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136158</xdr:rowOff>
    </xdr:from>
    <xdr:ext cx="599010" cy="259045"/>
    <xdr:sp macro="" textlink="">
      <xdr:nvSpPr>
        <xdr:cNvPr id="825" name="繰出金最大値テキスト">
          <a:extLst>
            <a:ext uri="{FF2B5EF4-FFF2-40B4-BE49-F238E27FC236}">
              <a16:creationId xmlns:a16="http://schemas.microsoft.com/office/drawing/2014/main" id="{00000000-0008-0000-0600-000039030000}"/>
            </a:ext>
          </a:extLst>
        </xdr:cNvPr>
        <xdr:cNvSpPr txBox="1"/>
      </xdr:nvSpPr>
      <xdr:spPr>
        <a:xfrm>
          <a:off x="22212300" y="1196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163,427</a:t>
          </a:r>
          <a:endParaRPr kumimoji="1" lang="ja-JP" altLang="en-US" sz="1000" b="1">
            <a:latin typeface="ＭＳ Ｐゴシック"/>
          </a:endParaRPr>
        </a:p>
      </xdr:txBody>
    </xdr:sp>
    <xdr:clientData/>
  </xdr:oneCellAnchor>
  <xdr:twoCellAnchor>
    <xdr:from>
      <xdr:col>32</xdr:col>
      <xdr:colOff>98425</xdr:colOff>
      <xdr:row>71</xdr:row>
      <xdr:rowOff>18031</xdr:rowOff>
    </xdr:from>
    <xdr:to>
      <xdr:col>32</xdr:col>
      <xdr:colOff>276225</xdr:colOff>
      <xdr:row>71</xdr:row>
      <xdr:rowOff>18031</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22072600" y="1219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62150</xdr:rowOff>
    </xdr:from>
    <xdr:to>
      <xdr:col>32</xdr:col>
      <xdr:colOff>187325</xdr:colOff>
      <xdr:row>75</xdr:row>
      <xdr:rowOff>131786</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flipV="1">
          <a:off x="21323300" y="12920900"/>
          <a:ext cx="838200" cy="6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59510</xdr:rowOff>
    </xdr:from>
    <xdr:ext cx="534377" cy="259045"/>
    <xdr:sp macro="" textlink="">
      <xdr:nvSpPr>
        <xdr:cNvPr id="828" name="繰出金平均値テキスト">
          <a:extLst>
            <a:ext uri="{FF2B5EF4-FFF2-40B4-BE49-F238E27FC236}">
              <a16:creationId xmlns:a16="http://schemas.microsoft.com/office/drawing/2014/main" id="{00000000-0008-0000-0600-00003C030000}"/>
            </a:ext>
          </a:extLst>
        </xdr:cNvPr>
        <xdr:cNvSpPr txBox="1"/>
      </xdr:nvSpPr>
      <xdr:spPr>
        <a:xfrm>
          <a:off x="22212300" y="13089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74,218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81083</xdr:rowOff>
    </xdr:from>
    <xdr:to>
      <xdr:col>32</xdr:col>
      <xdr:colOff>238125</xdr:colOff>
      <xdr:row>77</xdr:row>
      <xdr:rowOff>11233</xdr:rowOff>
    </xdr:to>
    <xdr:sp macro="" textlink="">
      <xdr:nvSpPr>
        <xdr:cNvPr id="829" name="フローチャート : 判断 828">
          <a:extLst>
            <a:ext uri="{FF2B5EF4-FFF2-40B4-BE49-F238E27FC236}">
              <a16:creationId xmlns:a16="http://schemas.microsoft.com/office/drawing/2014/main" id="{00000000-0008-0000-0600-00003D030000}"/>
            </a:ext>
          </a:extLst>
        </xdr:cNvPr>
        <xdr:cNvSpPr/>
      </xdr:nvSpPr>
      <xdr:spPr>
        <a:xfrm>
          <a:off x="221107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131786</xdr:rowOff>
    </xdr:from>
    <xdr:to>
      <xdr:col>31</xdr:col>
      <xdr:colOff>34925</xdr:colOff>
      <xdr:row>75</xdr:row>
      <xdr:rowOff>169777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flipV="1">
          <a:off x="20434300" y="12990536"/>
          <a:ext cx="889000" cy="3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88215</xdr:rowOff>
    </xdr:from>
    <xdr:to>
      <xdr:col>31</xdr:col>
      <xdr:colOff>85725</xdr:colOff>
      <xdr:row>77</xdr:row>
      <xdr:rowOff>18365</xdr:rowOff>
    </xdr:to>
    <xdr:sp macro="" textlink="">
      <xdr:nvSpPr>
        <xdr:cNvPr id="831" name="フローチャート : 判断 830">
          <a:extLst>
            <a:ext uri="{FF2B5EF4-FFF2-40B4-BE49-F238E27FC236}">
              <a16:creationId xmlns:a16="http://schemas.microsoft.com/office/drawing/2014/main" id="{00000000-0008-0000-0600-00003F030000}"/>
            </a:ext>
          </a:extLst>
        </xdr:cNvPr>
        <xdr:cNvSpPr/>
      </xdr:nvSpPr>
      <xdr:spPr>
        <a:xfrm>
          <a:off x="21272500" y="1311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9492</xdr:rowOff>
    </xdr:from>
    <xdr:ext cx="534377"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056111" y="1321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169777</xdr:rowOff>
    </xdr:from>
    <xdr:to>
      <xdr:col>29</xdr:col>
      <xdr:colOff>517525</xdr:colOff>
      <xdr:row>76</xdr:row>
      <xdr:rowOff>48968</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flipV="1">
          <a:off x="19545300" y="13028527"/>
          <a:ext cx="889000" cy="5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50887</xdr:rowOff>
    </xdr:from>
    <xdr:to>
      <xdr:col>29</xdr:col>
      <xdr:colOff>568325</xdr:colOff>
      <xdr:row>77</xdr:row>
      <xdr:rowOff>152487</xdr:rowOff>
    </xdr:to>
    <xdr:sp macro="" textlink="">
      <xdr:nvSpPr>
        <xdr:cNvPr id="834" name="フローチャート : 判断 833">
          <a:extLst>
            <a:ext uri="{FF2B5EF4-FFF2-40B4-BE49-F238E27FC236}">
              <a16:creationId xmlns:a16="http://schemas.microsoft.com/office/drawing/2014/main" id="{00000000-0008-0000-0600-000042030000}"/>
            </a:ext>
          </a:extLst>
        </xdr:cNvPr>
        <xdr:cNvSpPr/>
      </xdr:nvSpPr>
      <xdr:spPr>
        <a:xfrm>
          <a:off x="20383500" y="1325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143614</xdr:rowOff>
    </xdr:from>
    <xdr:ext cx="534377"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167111" y="1334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48968</xdr:rowOff>
    </xdr:from>
    <xdr:to>
      <xdr:col>28</xdr:col>
      <xdr:colOff>314325</xdr:colOff>
      <xdr:row>76</xdr:row>
      <xdr:rowOff>62281</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18656300" y="13079168"/>
          <a:ext cx="889000" cy="13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83294</xdr:rowOff>
    </xdr:from>
    <xdr:to>
      <xdr:col>28</xdr:col>
      <xdr:colOff>365125</xdr:colOff>
      <xdr:row>78</xdr:row>
      <xdr:rowOff>13444</xdr:rowOff>
    </xdr:to>
    <xdr:sp macro="" textlink="">
      <xdr:nvSpPr>
        <xdr:cNvPr id="837" name="フローチャート : 判断 836">
          <a:extLst>
            <a:ext uri="{FF2B5EF4-FFF2-40B4-BE49-F238E27FC236}">
              <a16:creationId xmlns:a16="http://schemas.microsoft.com/office/drawing/2014/main" id="{00000000-0008-0000-0600-000045030000}"/>
            </a:ext>
          </a:extLst>
        </xdr:cNvPr>
        <xdr:cNvSpPr/>
      </xdr:nvSpPr>
      <xdr:spPr>
        <a:xfrm>
          <a:off x="19494500" y="1328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4571</xdr:rowOff>
    </xdr:from>
    <xdr:ext cx="534377"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9278111" y="133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93951</xdr:rowOff>
    </xdr:from>
    <xdr:to>
      <xdr:col>27</xdr:col>
      <xdr:colOff>161925</xdr:colOff>
      <xdr:row>78</xdr:row>
      <xdr:rowOff>24101</xdr:rowOff>
    </xdr:to>
    <xdr:sp macro="" textlink="">
      <xdr:nvSpPr>
        <xdr:cNvPr id="839" name="フローチャート : 判断 838">
          <a:extLst>
            <a:ext uri="{FF2B5EF4-FFF2-40B4-BE49-F238E27FC236}">
              <a16:creationId xmlns:a16="http://schemas.microsoft.com/office/drawing/2014/main" id="{00000000-0008-0000-0600-000047030000}"/>
            </a:ext>
          </a:extLst>
        </xdr:cNvPr>
        <xdr:cNvSpPr/>
      </xdr:nvSpPr>
      <xdr:spPr>
        <a:xfrm>
          <a:off x="18605500" y="1329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15228</xdr:rowOff>
    </xdr:from>
    <xdr:ext cx="534377"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389111" y="1338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11350</xdr:rowOff>
    </xdr:from>
    <xdr:to>
      <xdr:col>32</xdr:col>
      <xdr:colOff>238125</xdr:colOff>
      <xdr:row>75</xdr:row>
      <xdr:rowOff>112950</xdr:rowOff>
    </xdr:to>
    <xdr:sp macro="" textlink="">
      <xdr:nvSpPr>
        <xdr:cNvPr id="846" name="円/楕円 845">
          <a:extLst>
            <a:ext uri="{FF2B5EF4-FFF2-40B4-BE49-F238E27FC236}">
              <a16:creationId xmlns:a16="http://schemas.microsoft.com/office/drawing/2014/main" id="{00000000-0008-0000-0600-00004E030000}"/>
            </a:ext>
          </a:extLst>
        </xdr:cNvPr>
        <xdr:cNvSpPr/>
      </xdr:nvSpPr>
      <xdr:spPr>
        <a:xfrm>
          <a:off x="22110700" y="128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34227</xdr:rowOff>
    </xdr:from>
    <xdr:ext cx="534377" cy="259045"/>
    <xdr:sp macro="" textlink="">
      <xdr:nvSpPr>
        <xdr:cNvPr id="847" name="繰出金該当値テキスト">
          <a:extLst>
            <a:ext uri="{FF2B5EF4-FFF2-40B4-BE49-F238E27FC236}">
              <a16:creationId xmlns:a16="http://schemas.microsoft.com/office/drawing/2014/main" id="{00000000-0008-0000-0600-00004F030000}"/>
            </a:ext>
          </a:extLst>
        </xdr:cNvPr>
        <xdr:cNvSpPr txBox="1"/>
      </xdr:nvSpPr>
      <xdr:spPr>
        <a:xfrm>
          <a:off x="22212300" y="1272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96,374</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80986</xdr:rowOff>
    </xdr:from>
    <xdr:to>
      <xdr:col>31</xdr:col>
      <xdr:colOff>85725</xdr:colOff>
      <xdr:row>76</xdr:row>
      <xdr:rowOff>11136</xdr:rowOff>
    </xdr:to>
    <xdr:sp macro="" textlink="">
      <xdr:nvSpPr>
        <xdr:cNvPr id="848" name="円/楕円 847">
          <a:extLst>
            <a:ext uri="{FF2B5EF4-FFF2-40B4-BE49-F238E27FC236}">
              <a16:creationId xmlns:a16="http://schemas.microsoft.com/office/drawing/2014/main" id="{00000000-0008-0000-0600-000050030000}"/>
            </a:ext>
          </a:extLst>
        </xdr:cNvPr>
        <xdr:cNvSpPr/>
      </xdr:nvSpPr>
      <xdr:spPr>
        <a:xfrm>
          <a:off x="21272500" y="1293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27663</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56111" y="1271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89,977</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118977</xdr:rowOff>
    </xdr:from>
    <xdr:to>
      <xdr:col>29</xdr:col>
      <xdr:colOff>568325</xdr:colOff>
      <xdr:row>76</xdr:row>
      <xdr:rowOff>49127</xdr:rowOff>
    </xdr:to>
    <xdr:sp macro="" textlink="">
      <xdr:nvSpPr>
        <xdr:cNvPr id="850" name="円/楕円 849">
          <a:extLst>
            <a:ext uri="{FF2B5EF4-FFF2-40B4-BE49-F238E27FC236}">
              <a16:creationId xmlns:a16="http://schemas.microsoft.com/office/drawing/2014/main" id="{00000000-0008-0000-0600-000052030000}"/>
            </a:ext>
          </a:extLst>
        </xdr:cNvPr>
        <xdr:cNvSpPr/>
      </xdr:nvSpPr>
      <xdr:spPr>
        <a:xfrm>
          <a:off x="20383500" y="1297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65654</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275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86,487</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169618</xdr:rowOff>
    </xdr:from>
    <xdr:to>
      <xdr:col>28</xdr:col>
      <xdr:colOff>365125</xdr:colOff>
      <xdr:row>76</xdr:row>
      <xdr:rowOff>99768</xdr:rowOff>
    </xdr:to>
    <xdr:sp macro="" textlink="">
      <xdr:nvSpPr>
        <xdr:cNvPr id="852" name="円/楕円 851">
          <a:extLst>
            <a:ext uri="{FF2B5EF4-FFF2-40B4-BE49-F238E27FC236}">
              <a16:creationId xmlns:a16="http://schemas.microsoft.com/office/drawing/2014/main" id="{00000000-0008-0000-0600-000054030000}"/>
            </a:ext>
          </a:extLst>
        </xdr:cNvPr>
        <xdr:cNvSpPr/>
      </xdr:nvSpPr>
      <xdr:spPr>
        <a:xfrm>
          <a:off x="19494500" y="1302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116295</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278111" y="1280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81,835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11481</xdr:rowOff>
    </xdr:from>
    <xdr:to>
      <xdr:col>27</xdr:col>
      <xdr:colOff>161925</xdr:colOff>
      <xdr:row>76</xdr:row>
      <xdr:rowOff>113081</xdr:rowOff>
    </xdr:to>
    <xdr:sp macro="" textlink="">
      <xdr:nvSpPr>
        <xdr:cNvPr id="854" name="円/楕円 853">
          <a:extLst>
            <a:ext uri="{FF2B5EF4-FFF2-40B4-BE49-F238E27FC236}">
              <a16:creationId xmlns:a16="http://schemas.microsoft.com/office/drawing/2014/main" id="{00000000-0008-0000-0600-000056030000}"/>
            </a:ext>
          </a:extLst>
        </xdr:cNvPr>
        <xdr:cNvSpPr/>
      </xdr:nvSpPr>
      <xdr:spPr>
        <a:xfrm>
          <a:off x="18605500" y="1304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129608</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389111" y="1281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80,612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a:extLst>
            <a:ext uri="{FF2B5EF4-FFF2-40B4-BE49-F238E27FC236}">
              <a16:creationId xmlns:a16="http://schemas.microsoft.com/office/drawing/2014/main" id="{00000000-0008-0000-0600-00005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a:extLst>
            <a:ext uri="{FF2B5EF4-FFF2-40B4-BE49-F238E27FC236}">
              <a16:creationId xmlns:a16="http://schemas.microsoft.com/office/drawing/2014/main" id="{00000000-0008-0000-0600-00005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8" name="前年度繰上充用金グラフ枠">
          <a:extLst>
            <a:ext uri="{FF2B5EF4-FFF2-40B4-BE49-F238E27FC236}">
              <a16:creationId xmlns:a16="http://schemas.microsoft.com/office/drawing/2014/main" id="{00000000-0008-0000-0600-00006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0" name="前年度繰上充用金最小値テキスト">
          <a:extLst>
            <a:ext uri="{FF2B5EF4-FFF2-40B4-BE49-F238E27FC236}">
              <a16:creationId xmlns:a16="http://schemas.microsoft.com/office/drawing/2014/main" id="{00000000-0008-0000-0600-000070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2" name="前年度繰上充用金最大値テキスト">
          <a:extLst>
            <a:ext uri="{FF2B5EF4-FFF2-40B4-BE49-F238E27FC236}">
              <a16:creationId xmlns:a16="http://schemas.microsoft.com/office/drawing/2014/main" id="{00000000-0008-0000-0600-000072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5" name="前年度繰上充用金平均値テキスト">
          <a:extLst>
            <a:ext uri="{FF2B5EF4-FFF2-40B4-BE49-F238E27FC236}">
              <a16:creationId xmlns:a16="http://schemas.microsoft.com/office/drawing/2014/main" id="{00000000-0008-0000-0600-000075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6" name="フローチャート : 判断 885">
          <a:extLst>
            <a:ext uri="{FF2B5EF4-FFF2-40B4-BE49-F238E27FC236}">
              <a16:creationId xmlns:a16="http://schemas.microsoft.com/office/drawing/2014/main" id="{00000000-0008-0000-0600-000076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88" name="フローチャート : 判断 887">
          <a:extLst>
            <a:ext uri="{FF2B5EF4-FFF2-40B4-BE49-F238E27FC236}">
              <a16:creationId xmlns:a16="http://schemas.microsoft.com/office/drawing/2014/main" id="{00000000-0008-0000-0600-000078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90</xdr:row>
      <xdr:rowOff>50800</xdr:rowOff>
    </xdr:from>
    <xdr:to>
      <xdr:col>29</xdr:col>
      <xdr:colOff>568325</xdr:colOff>
      <xdr:row>90</xdr:row>
      <xdr:rowOff>152400</xdr:rowOff>
    </xdr:to>
    <xdr:sp macro="" textlink="">
      <xdr:nvSpPr>
        <xdr:cNvPr id="891" name="フローチャート : 判断 890">
          <a:extLst>
            <a:ext uri="{FF2B5EF4-FFF2-40B4-BE49-F238E27FC236}">
              <a16:creationId xmlns:a16="http://schemas.microsoft.com/office/drawing/2014/main" id="{00000000-0008-0000-0600-00007B030000}"/>
            </a:ext>
          </a:extLst>
        </xdr:cNvPr>
        <xdr:cNvSpPr/>
      </xdr:nvSpPr>
      <xdr:spPr>
        <a:xfrm>
          <a:off x="20383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168927</xdr:rowOff>
    </xdr:from>
    <xdr:ext cx="313932"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277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4" name="フローチャート : 判断 893">
          <a:extLst>
            <a:ext uri="{FF2B5EF4-FFF2-40B4-BE49-F238E27FC236}">
              <a16:creationId xmlns:a16="http://schemas.microsoft.com/office/drawing/2014/main" id="{00000000-0008-0000-0600-00007E030000}"/>
            </a:ext>
          </a:extLst>
        </xdr:cNvPr>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6" name="フローチャート : 判断 895">
          <a:extLst>
            <a:ext uri="{FF2B5EF4-FFF2-40B4-BE49-F238E27FC236}">
              <a16:creationId xmlns:a16="http://schemas.microsoft.com/office/drawing/2014/main" id="{00000000-0008-0000-0600-000080030000}"/>
            </a:ext>
          </a:extLst>
        </xdr:cNvPr>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3" name="円/楕円 902">
          <a:extLst>
            <a:ext uri="{FF2B5EF4-FFF2-40B4-BE49-F238E27FC236}">
              <a16:creationId xmlns:a16="http://schemas.microsoft.com/office/drawing/2014/main" id="{00000000-0008-0000-0600-000087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4" name="前年度繰上充用金該当値テキスト">
          <a:extLst>
            <a:ext uri="{FF2B5EF4-FFF2-40B4-BE49-F238E27FC236}">
              <a16:creationId xmlns:a16="http://schemas.microsoft.com/office/drawing/2014/main" id="{00000000-0008-0000-0600-000088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5" name="円/楕円 904">
          <a:extLst>
            <a:ext uri="{FF2B5EF4-FFF2-40B4-BE49-F238E27FC236}">
              <a16:creationId xmlns:a16="http://schemas.microsoft.com/office/drawing/2014/main" id="{00000000-0008-0000-0600-000089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7" name="円/楕円 906">
          <a:extLst>
            <a:ext uri="{FF2B5EF4-FFF2-40B4-BE49-F238E27FC236}">
              <a16:creationId xmlns:a16="http://schemas.microsoft.com/office/drawing/2014/main" id="{00000000-0008-0000-0600-00008B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09" name="円/楕円 908">
          <a:extLst>
            <a:ext uri="{FF2B5EF4-FFF2-40B4-BE49-F238E27FC236}">
              <a16:creationId xmlns:a16="http://schemas.microsoft.com/office/drawing/2014/main" id="{00000000-0008-0000-0600-00008D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1" name="円/楕円 910">
          <a:extLst>
            <a:ext uri="{FF2B5EF4-FFF2-40B4-BE49-F238E27FC236}">
              <a16:creationId xmlns:a16="http://schemas.microsoft.com/office/drawing/2014/main" id="{00000000-0008-0000-0600-00008F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3" name="正方形/長方形 912">
          <a:extLst>
            <a:ext uri="{FF2B5EF4-FFF2-40B4-BE49-F238E27FC236}">
              <a16:creationId xmlns:a16="http://schemas.microsoft.com/office/drawing/2014/main" id="{00000000-0008-0000-0600-00009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4" name="正方形/長方形 913">
          <a:extLst>
            <a:ext uri="{FF2B5EF4-FFF2-40B4-BE49-F238E27FC236}">
              <a16:creationId xmlns:a16="http://schemas.microsoft.com/office/drawing/2014/main" id="{00000000-0008-0000-0600-00009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住民一人当たりのコストとして、人件費・投資及び出資金・公債費・繰出金などが類似団体や県内平均と比較しても高い状況となっている。人件費は類似団体比</a:t>
          </a:r>
          <a:r>
            <a:rPr kumimoji="1" lang="en-US" altLang="ja-JP" sz="1300">
              <a:latin typeface="ＭＳ Ｐゴシック"/>
            </a:rPr>
            <a:t>29.8</a:t>
          </a:r>
          <a:r>
            <a:rPr kumimoji="1" lang="ja-JP" altLang="en-US" sz="1300">
              <a:latin typeface="ＭＳ Ｐゴシック"/>
            </a:rPr>
            <a:t>％と前年に比し、改善は見られたが高い状況ではある。これは人口数に対し職員数が多いためであるが、町域が広大であるため、大胆な減数を行いにくいことに起因している。投資及び出資金は一部事務組合である野上厚生総合病院に対する補助金が大きいためであり、組合の公債費の償還もまたピークを迎えている。公債費については、既存の借り入れに対する償還がピークを迎えており、しばらくは高止まりの状況となっている。公的医療機関については、経営が困難となっている場合も多く、今後は繰出基準内での増額を検討する必要もあると考えており、増加していく見込みである。</a:t>
          </a:r>
        </a:p>
        <a:p>
          <a:r>
            <a:rPr kumimoji="1" lang="ja-JP" altLang="en-US" sz="1300">
              <a:latin typeface="ＭＳ Ｐゴシック"/>
            </a:rPr>
            <a:t>　以上のことから、本町は人件費や医療関係経費・公債費が類似団体や県内他市町村と比較して多額な状況となっており、今後、行政運営を行う上で検討し、是正に向けた措置を講じる必要がある。借入の借入の</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和歌山県紀美野町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9,367
9,345
128.34
7,607,214
7,059,579
520,613
4,850,750
9,399,981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83.5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2032</xdr:rowOff>
    </xdr:from>
    <xdr:to>
      <xdr:col>6</xdr:col>
      <xdr:colOff>510540</xdr:colOff>
      <xdr:row>37</xdr:row>
      <xdr:rowOff>153162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45532"/>
          <a:ext cx="1270" cy="1351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156989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4,844</a:t>
          </a:r>
          <a:endParaRPr kumimoji="1" lang="ja-JP" altLang="en-US" sz="1000" b="1">
            <a:latin typeface="ＭＳ Ｐゴシック"/>
          </a:endParaRPr>
        </a:p>
      </xdr:txBody>
    </xdr:sp>
    <xdr:clientData/>
  </xdr:oneCellAnchor>
  <xdr:twoCellAnchor>
    <xdr:from>
      <xdr:col>6</xdr:col>
      <xdr:colOff>422275</xdr:colOff>
      <xdr:row>37</xdr:row>
      <xdr:rowOff>153162</xdr:rowOff>
    </xdr:from>
    <xdr:to>
      <xdr:col>6</xdr:col>
      <xdr:colOff>600075</xdr:colOff>
      <xdr:row>37</xdr:row>
      <xdr:rowOff>153162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120159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a:t>
          </a:r>
          <a:endParaRPr kumimoji="1" lang="ja-JP" altLang="en-US" sz="1000" b="1">
            <a:latin typeface="ＭＳ Ｐゴシック"/>
          </a:endParaRPr>
        </a:p>
      </xdr:txBody>
    </xdr:sp>
    <xdr:clientData/>
  </xdr:oneCellAnchor>
  <xdr:twoCellAnchor>
    <xdr:from>
      <xdr:col>6</xdr:col>
      <xdr:colOff>422275</xdr:colOff>
      <xdr:row>30</xdr:row>
      <xdr:rowOff>2032</xdr:rowOff>
    </xdr:from>
    <xdr:to>
      <xdr:col>6</xdr:col>
      <xdr:colOff>600075</xdr:colOff>
      <xdr:row>30</xdr:row>
      <xdr:rowOff>2032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87503</xdr:rowOff>
    </xdr:from>
    <xdr:to>
      <xdr:col>6</xdr:col>
      <xdr:colOff>511175</xdr:colOff>
      <xdr:row>34</xdr:row>
      <xdr:rowOff>96774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16803"/>
          <a:ext cx="838200" cy="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67200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2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9,351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44323</xdr:rowOff>
    </xdr:from>
    <xdr:to>
      <xdr:col>6</xdr:col>
      <xdr:colOff>561975</xdr:colOff>
      <xdr:row>34</xdr:row>
      <xdr:rowOff>145923</xdr:rowOff>
    </xdr:to>
    <xdr:sp macro="" textlink="">
      <xdr:nvSpPr>
        <xdr:cNvPr id="63" name="フローチャート : 判断 62">
          <a:extLst>
            <a:ext uri="{FF2B5EF4-FFF2-40B4-BE49-F238E27FC236}">
              <a16:creationId xmlns:a16="http://schemas.microsoft.com/office/drawing/2014/main" id="{00000000-0008-0000-0700-00003F000000}"/>
            </a:ext>
          </a:extLst>
        </xdr:cNvPr>
        <xdr:cNvSpPr/>
      </xdr:nvSpPr>
      <xdr:spPr>
        <a:xfrm>
          <a:off x="45847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31750</xdr:rowOff>
    </xdr:from>
    <xdr:to>
      <xdr:col>5</xdr:col>
      <xdr:colOff>358775</xdr:colOff>
      <xdr:row>34</xdr:row>
      <xdr:rowOff>87503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861050"/>
          <a:ext cx="889000" cy="5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762</xdr:rowOff>
    </xdr:from>
    <xdr:to>
      <xdr:col>5</xdr:col>
      <xdr:colOff>409575</xdr:colOff>
      <xdr:row>34</xdr:row>
      <xdr:rowOff>102362</xdr:rowOff>
    </xdr:to>
    <xdr:sp macro="" textlink="">
      <xdr:nvSpPr>
        <xdr:cNvPr id="65" name="フローチャート : 判断 64">
          <a:extLst>
            <a:ext uri="{FF2B5EF4-FFF2-40B4-BE49-F238E27FC236}">
              <a16:creationId xmlns:a16="http://schemas.microsoft.com/office/drawing/2014/main" id="{00000000-0008-0000-0700-000041000000}"/>
            </a:ext>
          </a:extLst>
        </xdr:cNvPr>
        <xdr:cNvSpPr/>
      </xdr:nvSpPr>
      <xdr:spPr>
        <a:xfrm>
          <a:off x="3746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118889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7" y="560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31750</xdr:rowOff>
    </xdr:from>
    <xdr:to>
      <xdr:col>4</xdr:col>
      <xdr:colOff>155575</xdr:colOff>
      <xdr:row>34</xdr:row>
      <xdr:rowOff>135382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861050"/>
          <a:ext cx="8890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141224</xdr:rowOff>
    </xdr:from>
    <xdr:to>
      <xdr:col>4</xdr:col>
      <xdr:colOff>206375</xdr:colOff>
      <xdr:row>36</xdr:row>
      <xdr:rowOff>71374</xdr:rowOff>
    </xdr:to>
    <xdr:sp macro="" textlink="">
      <xdr:nvSpPr>
        <xdr:cNvPr id="68" name="フローチャート : 判断 67">
          <a:extLst>
            <a:ext uri="{FF2B5EF4-FFF2-40B4-BE49-F238E27FC236}">
              <a16:creationId xmlns:a16="http://schemas.microsoft.com/office/drawing/2014/main" id="{00000000-0008-0000-0700-000044000000}"/>
            </a:ext>
          </a:extLst>
        </xdr:cNvPr>
        <xdr:cNvSpPr/>
      </xdr:nvSpPr>
      <xdr:spPr>
        <a:xfrm>
          <a:off x="2857500" y="614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62501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7" y="623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127508</xdr:rowOff>
    </xdr:from>
    <xdr:to>
      <xdr:col>2</xdr:col>
      <xdr:colOff>638175</xdr:colOff>
      <xdr:row>34</xdr:row>
      <xdr:rowOff>135382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56808"/>
          <a:ext cx="889000" cy="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155194</xdr:rowOff>
    </xdr:from>
    <xdr:to>
      <xdr:col>3</xdr:col>
      <xdr:colOff>3175</xdr:colOff>
      <xdr:row>36</xdr:row>
      <xdr:rowOff>85344</xdr:rowOff>
    </xdr:to>
    <xdr:sp macro="" textlink="">
      <xdr:nvSpPr>
        <xdr:cNvPr id="71" name="フローチャート : 判断 70">
          <a:extLst>
            <a:ext uri="{FF2B5EF4-FFF2-40B4-BE49-F238E27FC236}">
              <a16:creationId xmlns:a16="http://schemas.microsoft.com/office/drawing/2014/main" id="{00000000-0008-0000-0700-000047000000}"/>
            </a:ext>
          </a:extLst>
        </xdr:cNvPr>
        <xdr:cNvSpPr/>
      </xdr:nvSpPr>
      <xdr:spPr>
        <a:xfrm>
          <a:off x="19685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76471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7" y="624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134747</xdr:rowOff>
    </xdr:from>
    <xdr:to>
      <xdr:col>1</xdr:col>
      <xdr:colOff>485775</xdr:colOff>
      <xdr:row>36</xdr:row>
      <xdr:rowOff>64897</xdr:rowOff>
    </xdr:to>
    <xdr:sp macro="" textlink="">
      <xdr:nvSpPr>
        <xdr:cNvPr id="73" name="フローチャート : 判断 72">
          <a:extLst>
            <a:ext uri="{FF2B5EF4-FFF2-40B4-BE49-F238E27FC236}">
              <a16:creationId xmlns:a16="http://schemas.microsoft.com/office/drawing/2014/main" id="{00000000-0008-0000-0700-000049000000}"/>
            </a:ext>
          </a:extLst>
        </xdr:cNvPr>
        <xdr:cNvSpPr/>
      </xdr:nvSpPr>
      <xdr:spPr>
        <a:xfrm>
          <a:off x="1079500" y="613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56024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7" y="622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45974</xdr:rowOff>
    </xdr:from>
    <xdr:to>
      <xdr:col>6</xdr:col>
      <xdr:colOff>561975</xdr:colOff>
      <xdr:row>34</xdr:row>
      <xdr:rowOff>147574</xdr:rowOff>
    </xdr:to>
    <xdr:sp macro="" textlink="">
      <xdr:nvSpPr>
        <xdr:cNvPr id="80" name="円/楕円 79">
          <a:extLst>
            <a:ext uri="{FF2B5EF4-FFF2-40B4-BE49-F238E27FC236}">
              <a16:creationId xmlns:a16="http://schemas.microsoft.com/office/drawing/2014/main" id="{00000000-0008-0000-0700-000050000000}"/>
            </a:ext>
          </a:extLst>
        </xdr:cNvPr>
        <xdr:cNvSpPr/>
      </xdr:nvSpPr>
      <xdr:spPr>
        <a:xfrm>
          <a:off x="4584700" y="587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24401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53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9,338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36703</xdr:rowOff>
    </xdr:from>
    <xdr:to>
      <xdr:col>5</xdr:col>
      <xdr:colOff>409575</xdr:colOff>
      <xdr:row>34</xdr:row>
      <xdr:rowOff>138303</xdr:rowOff>
    </xdr:to>
    <xdr:sp macro="" textlink="">
      <xdr:nvSpPr>
        <xdr:cNvPr id="82" name="円/楕円 81">
          <a:extLst>
            <a:ext uri="{FF2B5EF4-FFF2-40B4-BE49-F238E27FC236}">
              <a16:creationId xmlns:a16="http://schemas.microsoft.com/office/drawing/2014/main" id="{00000000-0008-0000-0700-000052000000}"/>
            </a:ext>
          </a:extLst>
        </xdr:cNvPr>
        <xdr:cNvSpPr/>
      </xdr:nvSpPr>
      <xdr:spPr>
        <a:xfrm>
          <a:off x="3746500" y="586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129430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7" y="5958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9,411</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152400</xdr:rowOff>
    </xdr:from>
    <xdr:to>
      <xdr:col>4</xdr:col>
      <xdr:colOff>206375</xdr:colOff>
      <xdr:row>34</xdr:row>
      <xdr:rowOff>82550</xdr:rowOff>
    </xdr:to>
    <xdr:sp macro="" textlink="">
      <xdr:nvSpPr>
        <xdr:cNvPr id="84" name="円/楕円 83">
          <a:extLst>
            <a:ext uri="{FF2B5EF4-FFF2-40B4-BE49-F238E27FC236}">
              <a16:creationId xmlns:a16="http://schemas.microsoft.com/office/drawing/2014/main" id="{00000000-0008-0000-0700-000054000000}"/>
            </a:ext>
          </a:extLst>
        </xdr:cNvPr>
        <xdr:cNvSpPr/>
      </xdr:nvSpPr>
      <xdr:spPr>
        <a:xfrm>
          <a:off x="2857500" y="58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99077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7" y="558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9,850</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84582</xdr:rowOff>
    </xdr:from>
    <xdr:to>
      <xdr:col>3</xdr:col>
      <xdr:colOff>3175</xdr:colOff>
      <xdr:row>35</xdr:row>
      <xdr:rowOff>14732</xdr:rowOff>
    </xdr:to>
    <xdr:sp macro="" textlink="">
      <xdr:nvSpPr>
        <xdr:cNvPr id="86" name="円/楕円 85">
          <a:extLst>
            <a:ext uri="{FF2B5EF4-FFF2-40B4-BE49-F238E27FC236}">
              <a16:creationId xmlns:a16="http://schemas.microsoft.com/office/drawing/2014/main" id="{00000000-0008-0000-0700-000056000000}"/>
            </a:ext>
          </a:extLst>
        </xdr:cNvPr>
        <xdr:cNvSpPr/>
      </xdr:nvSpPr>
      <xdr:spPr>
        <a:xfrm>
          <a:off x="1968500" y="591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31259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7" y="568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9,034</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76708</xdr:rowOff>
    </xdr:from>
    <xdr:to>
      <xdr:col>1</xdr:col>
      <xdr:colOff>485775</xdr:colOff>
      <xdr:row>35</xdr:row>
      <xdr:rowOff>6858</xdr:rowOff>
    </xdr:to>
    <xdr:sp macro="" textlink="">
      <xdr:nvSpPr>
        <xdr:cNvPr id="88" name="円/楕円 87">
          <a:extLst>
            <a:ext uri="{FF2B5EF4-FFF2-40B4-BE49-F238E27FC236}">
              <a16:creationId xmlns:a16="http://schemas.microsoft.com/office/drawing/2014/main" id="{00000000-0008-0000-0700-000058000000}"/>
            </a:ext>
          </a:extLst>
        </xdr:cNvPr>
        <xdr:cNvSpPr/>
      </xdr:nvSpPr>
      <xdr:spPr>
        <a:xfrm>
          <a:off x="1079500" y="590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23385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7" y="5681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143684</xdr:rowOff>
    </xdr:from>
    <xdr:to>
      <xdr:col>6</xdr:col>
      <xdr:colOff>510540</xdr:colOff>
      <xdr:row>58</xdr:row>
      <xdr:rowOff>115639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16184"/>
          <a:ext cx="1270" cy="1343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133217</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7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52,627</a:t>
          </a:r>
          <a:endParaRPr kumimoji="1" lang="ja-JP" altLang="en-US" sz="1000" b="1">
            <a:latin typeface="ＭＳ Ｐゴシック"/>
          </a:endParaRPr>
        </a:p>
      </xdr:txBody>
    </xdr:sp>
    <xdr:clientData/>
  </xdr:oneCellAnchor>
  <xdr:twoCellAnchor>
    <xdr:from>
      <xdr:col>6</xdr:col>
      <xdr:colOff>422275</xdr:colOff>
      <xdr:row>58</xdr:row>
      <xdr:rowOff>115639</xdr:rowOff>
    </xdr:from>
    <xdr:to>
      <xdr:col>6</xdr:col>
      <xdr:colOff>600075</xdr:colOff>
      <xdr:row>58</xdr:row>
      <xdr:rowOff>115639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59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90361</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914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2,991,286</a:t>
          </a:r>
          <a:endParaRPr kumimoji="1" lang="ja-JP" altLang="en-US" sz="1000" b="1">
            <a:latin typeface="ＭＳ Ｐゴシック"/>
          </a:endParaRPr>
        </a:p>
      </xdr:txBody>
    </xdr:sp>
    <xdr:clientData/>
  </xdr:oneCellAnchor>
  <xdr:twoCellAnchor>
    <xdr:from>
      <xdr:col>6</xdr:col>
      <xdr:colOff>422275</xdr:colOff>
      <xdr:row>50</xdr:row>
      <xdr:rowOff>143684</xdr:rowOff>
    </xdr:from>
    <xdr:to>
      <xdr:col>6</xdr:col>
      <xdr:colOff>600075</xdr:colOff>
      <xdr:row>50</xdr:row>
      <xdr:rowOff>143684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16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57829</xdr:rowOff>
    </xdr:from>
    <xdr:to>
      <xdr:col>6</xdr:col>
      <xdr:colOff>511175</xdr:colOff>
      <xdr:row>58</xdr:row>
      <xdr:rowOff>78815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10001929"/>
          <a:ext cx="838200" cy="2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50668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823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133,661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27791</xdr:rowOff>
    </xdr:from>
    <xdr:to>
      <xdr:col>6</xdr:col>
      <xdr:colOff>561975</xdr:colOff>
      <xdr:row>58</xdr:row>
      <xdr:rowOff>129391</xdr:rowOff>
    </xdr:to>
    <xdr:sp macro="" textlink="">
      <xdr:nvSpPr>
        <xdr:cNvPr id="118" name="フローチャート : 判断 117">
          <a:extLst>
            <a:ext uri="{FF2B5EF4-FFF2-40B4-BE49-F238E27FC236}">
              <a16:creationId xmlns:a16="http://schemas.microsoft.com/office/drawing/2014/main" id="{00000000-0008-0000-0700-000076000000}"/>
            </a:ext>
          </a:extLst>
        </xdr:cNvPr>
        <xdr:cNvSpPr/>
      </xdr:nvSpPr>
      <xdr:spPr>
        <a:xfrm>
          <a:off x="4584700" y="997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57829</xdr:rowOff>
    </xdr:from>
    <xdr:to>
      <xdr:col>5</xdr:col>
      <xdr:colOff>358775</xdr:colOff>
      <xdr:row>58</xdr:row>
      <xdr:rowOff>94657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10001929"/>
          <a:ext cx="889000" cy="3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30416</xdr:rowOff>
    </xdr:from>
    <xdr:to>
      <xdr:col>5</xdr:col>
      <xdr:colOff>409575</xdr:colOff>
      <xdr:row>58</xdr:row>
      <xdr:rowOff>132016</xdr:rowOff>
    </xdr:to>
    <xdr:sp macro="" textlink="">
      <xdr:nvSpPr>
        <xdr:cNvPr id="120" name="フローチャート : 判断 119">
          <a:extLst>
            <a:ext uri="{FF2B5EF4-FFF2-40B4-BE49-F238E27FC236}">
              <a16:creationId xmlns:a16="http://schemas.microsoft.com/office/drawing/2014/main" id="{00000000-0008-0000-0700-000078000000}"/>
            </a:ext>
          </a:extLst>
        </xdr:cNvPr>
        <xdr:cNvSpPr/>
      </xdr:nvSpPr>
      <xdr:spPr>
        <a:xfrm>
          <a:off x="37465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123143</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4" y="1006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80025</xdr:rowOff>
    </xdr:from>
    <xdr:to>
      <xdr:col>4</xdr:col>
      <xdr:colOff>155575</xdr:colOff>
      <xdr:row>58</xdr:row>
      <xdr:rowOff>94657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10024125"/>
          <a:ext cx="889000" cy="1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16486</xdr:rowOff>
    </xdr:from>
    <xdr:to>
      <xdr:col>4</xdr:col>
      <xdr:colOff>206375</xdr:colOff>
      <xdr:row>58</xdr:row>
      <xdr:rowOff>118086</xdr:rowOff>
    </xdr:to>
    <xdr:sp macro="" textlink="">
      <xdr:nvSpPr>
        <xdr:cNvPr id="123" name="フローチャート : 判断 122">
          <a:extLst>
            <a:ext uri="{FF2B5EF4-FFF2-40B4-BE49-F238E27FC236}">
              <a16:creationId xmlns:a16="http://schemas.microsoft.com/office/drawing/2014/main" id="{00000000-0008-0000-0700-00007B000000}"/>
            </a:ext>
          </a:extLst>
        </xdr:cNvPr>
        <xdr:cNvSpPr/>
      </xdr:nvSpPr>
      <xdr:spPr>
        <a:xfrm>
          <a:off x="2857500" y="9960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134613</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4" y="9735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80025</xdr:rowOff>
    </xdr:from>
    <xdr:to>
      <xdr:col>2</xdr:col>
      <xdr:colOff>638175</xdr:colOff>
      <xdr:row>58</xdr:row>
      <xdr:rowOff>85539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10024125"/>
          <a:ext cx="889000" cy="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41945</xdr:rowOff>
    </xdr:from>
    <xdr:to>
      <xdr:col>3</xdr:col>
      <xdr:colOff>3175</xdr:colOff>
      <xdr:row>58</xdr:row>
      <xdr:rowOff>143545</xdr:rowOff>
    </xdr:to>
    <xdr:sp macro="" textlink="">
      <xdr:nvSpPr>
        <xdr:cNvPr id="126" name="フローチャート : 判断 125">
          <a:extLst>
            <a:ext uri="{FF2B5EF4-FFF2-40B4-BE49-F238E27FC236}">
              <a16:creationId xmlns:a16="http://schemas.microsoft.com/office/drawing/2014/main" id="{00000000-0008-0000-0700-00007E000000}"/>
            </a:ext>
          </a:extLst>
        </xdr:cNvPr>
        <xdr:cNvSpPr/>
      </xdr:nvSpPr>
      <xdr:spPr>
        <a:xfrm>
          <a:off x="1968500" y="998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134672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4" y="1007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48655</xdr:rowOff>
    </xdr:from>
    <xdr:to>
      <xdr:col>1</xdr:col>
      <xdr:colOff>485775</xdr:colOff>
      <xdr:row>58</xdr:row>
      <xdr:rowOff>150255</xdr:rowOff>
    </xdr:to>
    <xdr:sp macro="" textlink="">
      <xdr:nvSpPr>
        <xdr:cNvPr id="128" name="フローチャート : 判断 127">
          <a:extLst>
            <a:ext uri="{FF2B5EF4-FFF2-40B4-BE49-F238E27FC236}">
              <a16:creationId xmlns:a16="http://schemas.microsoft.com/office/drawing/2014/main" id="{00000000-0008-0000-0700-000080000000}"/>
            </a:ext>
          </a:extLst>
        </xdr:cNvPr>
        <xdr:cNvSpPr/>
      </xdr:nvSpPr>
      <xdr:spPr>
        <a:xfrm>
          <a:off x="1079500" y="999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141382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1008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28015</xdr:rowOff>
    </xdr:from>
    <xdr:to>
      <xdr:col>6</xdr:col>
      <xdr:colOff>561975</xdr:colOff>
      <xdr:row>58</xdr:row>
      <xdr:rowOff>129615</xdr:rowOff>
    </xdr:to>
    <xdr:sp macro="" textlink="">
      <xdr:nvSpPr>
        <xdr:cNvPr id="135" name="円/楕円 134">
          <a:extLst>
            <a:ext uri="{FF2B5EF4-FFF2-40B4-BE49-F238E27FC236}">
              <a16:creationId xmlns:a16="http://schemas.microsoft.com/office/drawing/2014/main" id="{00000000-0008-0000-0700-000087000000}"/>
            </a:ext>
          </a:extLst>
        </xdr:cNvPr>
        <xdr:cNvSpPr/>
      </xdr:nvSpPr>
      <xdr:spPr>
        <a:xfrm>
          <a:off x="4584700" y="997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6217</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950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133,168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7029</xdr:rowOff>
    </xdr:from>
    <xdr:to>
      <xdr:col>5</xdr:col>
      <xdr:colOff>409575</xdr:colOff>
      <xdr:row>58</xdr:row>
      <xdr:rowOff>108629</xdr:rowOff>
    </xdr:to>
    <xdr:sp macro="" textlink="">
      <xdr:nvSpPr>
        <xdr:cNvPr id="137" name="円/楕円 136">
          <a:extLst>
            <a:ext uri="{FF2B5EF4-FFF2-40B4-BE49-F238E27FC236}">
              <a16:creationId xmlns:a16="http://schemas.microsoft.com/office/drawing/2014/main" id="{00000000-0008-0000-0700-000089000000}"/>
            </a:ext>
          </a:extLst>
        </xdr:cNvPr>
        <xdr:cNvSpPr/>
      </xdr:nvSpPr>
      <xdr:spPr>
        <a:xfrm>
          <a:off x="3746500" y="995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125156</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4" y="9726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179,071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43857</xdr:rowOff>
    </xdr:from>
    <xdr:to>
      <xdr:col>4</xdr:col>
      <xdr:colOff>206375</xdr:colOff>
      <xdr:row>58</xdr:row>
      <xdr:rowOff>145457</xdr:rowOff>
    </xdr:to>
    <xdr:sp macro="" textlink="">
      <xdr:nvSpPr>
        <xdr:cNvPr id="139" name="円/楕円 138">
          <a:extLst>
            <a:ext uri="{FF2B5EF4-FFF2-40B4-BE49-F238E27FC236}">
              <a16:creationId xmlns:a16="http://schemas.microsoft.com/office/drawing/2014/main" id="{00000000-0008-0000-0700-00008B000000}"/>
            </a:ext>
          </a:extLst>
        </xdr:cNvPr>
        <xdr:cNvSpPr/>
      </xdr:nvSpPr>
      <xdr:spPr>
        <a:xfrm>
          <a:off x="2857500" y="998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136584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1008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98,520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29225</xdr:rowOff>
    </xdr:from>
    <xdr:to>
      <xdr:col>3</xdr:col>
      <xdr:colOff>3175</xdr:colOff>
      <xdr:row>58</xdr:row>
      <xdr:rowOff>130825</xdr:rowOff>
    </xdr:to>
    <xdr:sp macro="" textlink="">
      <xdr:nvSpPr>
        <xdr:cNvPr id="141" name="円/楕円 140">
          <a:extLst>
            <a:ext uri="{FF2B5EF4-FFF2-40B4-BE49-F238E27FC236}">
              <a16:creationId xmlns:a16="http://schemas.microsoft.com/office/drawing/2014/main" id="{00000000-0008-0000-0700-00008D000000}"/>
            </a:ext>
          </a:extLst>
        </xdr:cNvPr>
        <xdr:cNvSpPr/>
      </xdr:nvSpPr>
      <xdr:spPr>
        <a:xfrm>
          <a:off x="1968500" y="997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147352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4" y="9748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130,524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34739</xdr:rowOff>
    </xdr:from>
    <xdr:to>
      <xdr:col>1</xdr:col>
      <xdr:colOff>485775</xdr:colOff>
      <xdr:row>58</xdr:row>
      <xdr:rowOff>136339</xdr:rowOff>
    </xdr:to>
    <xdr:sp macro="" textlink="">
      <xdr:nvSpPr>
        <xdr:cNvPr id="143" name="円/楕円 142">
          <a:extLst>
            <a:ext uri="{FF2B5EF4-FFF2-40B4-BE49-F238E27FC236}">
              <a16:creationId xmlns:a16="http://schemas.microsoft.com/office/drawing/2014/main" id="{00000000-0008-0000-0700-00008F000000}"/>
            </a:ext>
          </a:extLst>
        </xdr:cNvPr>
        <xdr:cNvSpPr/>
      </xdr:nvSpPr>
      <xdr:spPr>
        <a:xfrm>
          <a:off x="1079500" y="99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152866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4" y="975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118,463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2873</xdr:rowOff>
    </xdr:from>
    <xdr:to>
      <xdr:col>6</xdr:col>
      <xdr:colOff>510540</xdr:colOff>
      <xdr:row>78</xdr:row>
      <xdr:rowOff>142604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47273"/>
          <a:ext cx="1270" cy="1168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146431</xdr:rowOff>
    </xdr:from>
    <xdr:ext cx="534377"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51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99,365</a:t>
          </a:r>
          <a:endParaRPr kumimoji="1" lang="ja-JP" altLang="en-US" sz="1000" b="1">
            <a:latin typeface="ＭＳ Ｐゴシック"/>
          </a:endParaRPr>
        </a:p>
      </xdr:txBody>
    </xdr:sp>
    <xdr:clientData/>
  </xdr:oneCellAnchor>
  <xdr:twoCellAnchor>
    <xdr:from>
      <xdr:col>6</xdr:col>
      <xdr:colOff>422275</xdr:colOff>
      <xdr:row>78</xdr:row>
      <xdr:rowOff>142604</xdr:rowOff>
    </xdr:from>
    <xdr:to>
      <xdr:col>6</xdr:col>
      <xdr:colOff>600075</xdr:colOff>
      <xdr:row>78</xdr:row>
      <xdr:rowOff>142604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51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121000</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12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354,927</a:t>
          </a:r>
          <a:endParaRPr kumimoji="1" lang="ja-JP" altLang="en-US" sz="1000" b="1">
            <a:latin typeface="ＭＳ Ｐゴシック"/>
          </a:endParaRPr>
        </a:p>
      </xdr:txBody>
    </xdr:sp>
    <xdr:clientData/>
  </xdr:oneCellAnchor>
  <xdr:twoCellAnchor>
    <xdr:from>
      <xdr:col>6</xdr:col>
      <xdr:colOff>422275</xdr:colOff>
      <xdr:row>72</xdr:row>
      <xdr:rowOff>2873</xdr:rowOff>
    </xdr:from>
    <xdr:to>
      <xdr:col>6</xdr:col>
      <xdr:colOff>600075</xdr:colOff>
      <xdr:row>72</xdr:row>
      <xdr:rowOff>2873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4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102988</xdr:rowOff>
    </xdr:from>
    <xdr:to>
      <xdr:col>6</xdr:col>
      <xdr:colOff>511175</xdr:colOff>
      <xdr:row>76</xdr:row>
      <xdr:rowOff>169587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133188"/>
          <a:ext cx="838200" cy="6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136154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166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159,946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157727</xdr:rowOff>
    </xdr:from>
    <xdr:to>
      <xdr:col>6</xdr:col>
      <xdr:colOff>561975</xdr:colOff>
      <xdr:row>77</xdr:row>
      <xdr:rowOff>87877</xdr:rowOff>
    </xdr:to>
    <xdr:sp macro="" textlink="">
      <xdr:nvSpPr>
        <xdr:cNvPr id="174" name="フローチャート : 判断 173">
          <a:extLst>
            <a:ext uri="{FF2B5EF4-FFF2-40B4-BE49-F238E27FC236}">
              <a16:creationId xmlns:a16="http://schemas.microsoft.com/office/drawing/2014/main" id="{00000000-0008-0000-0700-0000AE000000}"/>
            </a:ext>
          </a:extLst>
        </xdr:cNvPr>
        <xdr:cNvSpPr/>
      </xdr:nvSpPr>
      <xdr:spPr>
        <a:xfrm>
          <a:off x="4584700" y="131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169587</xdr:rowOff>
    </xdr:from>
    <xdr:to>
      <xdr:col>5</xdr:col>
      <xdr:colOff>358775</xdr:colOff>
      <xdr:row>77</xdr:row>
      <xdr:rowOff>14153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199787"/>
          <a:ext cx="889000" cy="1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151916</xdr:rowOff>
    </xdr:from>
    <xdr:to>
      <xdr:col>5</xdr:col>
      <xdr:colOff>409575</xdr:colOff>
      <xdr:row>77</xdr:row>
      <xdr:rowOff>82066</xdr:rowOff>
    </xdr:to>
    <xdr:sp macro="" textlink="">
      <xdr:nvSpPr>
        <xdr:cNvPr id="176" name="フローチャート : 判断 175">
          <a:extLst>
            <a:ext uri="{FF2B5EF4-FFF2-40B4-BE49-F238E27FC236}">
              <a16:creationId xmlns:a16="http://schemas.microsoft.com/office/drawing/2014/main" id="{00000000-0008-0000-0700-0000B0000000}"/>
            </a:ext>
          </a:extLst>
        </xdr:cNvPr>
        <xdr:cNvSpPr/>
      </xdr:nvSpPr>
      <xdr:spPr>
        <a:xfrm>
          <a:off x="3746500" y="1318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73193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4" y="13274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14153</xdr:rowOff>
    </xdr:from>
    <xdr:to>
      <xdr:col>4</xdr:col>
      <xdr:colOff>155575</xdr:colOff>
      <xdr:row>77</xdr:row>
      <xdr:rowOff>51730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215803"/>
          <a:ext cx="889000" cy="3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78256</xdr:rowOff>
    </xdr:from>
    <xdr:to>
      <xdr:col>4</xdr:col>
      <xdr:colOff>206375</xdr:colOff>
      <xdr:row>78</xdr:row>
      <xdr:rowOff>8406</xdr:rowOff>
    </xdr:to>
    <xdr:sp macro="" textlink="">
      <xdr:nvSpPr>
        <xdr:cNvPr id="179" name="フローチャート : 判断 178">
          <a:extLst>
            <a:ext uri="{FF2B5EF4-FFF2-40B4-BE49-F238E27FC236}">
              <a16:creationId xmlns:a16="http://schemas.microsoft.com/office/drawing/2014/main" id="{00000000-0008-0000-0700-0000B3000000}"/>
            </a:ext>
          </a:extLst>
        </xdr:cNvPr>
        <xdr:cNvSpPr/>
      </xdr:nvSpPr>
      <xdr:spPr>
        <a:xfrm>
          <a:off x="2857500" y="1327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170983</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4" y="13372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51730</xdr:rowOff>
    </xdr:from>
    <xdr:to>
      <xdr:col>2</xdr:col>
      <xdr:colOff>638175</xdr:colOff>
      <xdr:row>77</xdr:row>
      <xdr:rowOff>61340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253380"/>
          <a:ext cx="889000" cy="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130829</xdr:rowOff>
    </xdr:from>
    <xdr:to>
      <xdr:col>3</xdr:col>
      <xdr:colOff>3175</xdr:colOff>
      <xdr:row>78</xdr:row>
      <xdr:rowOff>60979</xdr:rowOff>
    </xdr:to>
    <xdr:sp macro="" textlink="">
      <xdr:nvSpPr>
        <xdr:cNvPr id="182" name="フローチャート : 判断 181">
          <a:extLst>
            <a:ext uri="{FF2B5EF4-FFF2-40B4-BE49-F238E27FC236}">
              <a16:creationId xmlns:a16="http://schemas.microsoft.com/office/drawing/2014/main" id="{00000000-0008-0000-0700-0000B6000000}"/>
            </a:ext>
          </a:extLst>
        </xdr:cNvPr>
        <xdr:cNvSpPr/>
      </xdr:nvSpPr>
      <xdr:spPr>
        <a:xfrm>
          <a:off x="1968500" y="133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52106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4" y="13425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135649</xdr:rowOff>
    </xdr:from>
    <xdr:to>
      <xdr:col>1</xdr:col>
      <xdr:colOff>485775</xdr:colOff>
      <xdr:row>78</xdr:row>
      <xdr:rowOff>65799</xdr:rowOff>
    </xdr:to>
    <xdr:sp macro="" textlink="">
      <xdr:nvSpPr>
        <xdr:cNvPr id="184" name="フローチャート : 判断 183">
          <a:extLst>
            <a:ext uri="{FF2B5EF4-FFF2-40B4-BE49-F238E27FC236}">
              <a16:creationId xmlns:a16="http://schemas.microsoft.com/office/drawing/2014/main" id="{00000000-0008-0000-0700-0000B8000000}"/>
            </a:ext>
          </a:extLst>
        </xdr:cNvPr>
        <xdr:cNvSpPr/>
      </xdr:nvSpPr>
      <xdr:spPr>
        <a:xfrm>
          <a:off x="1079500" y="1333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56926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4" y="1343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52188</xdr:rowOff>
    </xdr:from>
    <xdr:to>
      <xdr:col>6</xdr:col>
      <xdr:colOff>561975</xdr:colOff>
      <xdr:row>76</xdr:row>
      <xdr:rowOff>153788</xdr:rowOff>
    </xdr:to>
    <xdr:sp macro="" textlink="">
      <xdr:nvSpPr>
        <xdr:cNvPr id="191" name="円/楕円 190">
          <a:extLst>
            <a:ext uri="{FF2B5EF4-FFF2-40B4-BE49-F238E27FC236}">
              <a16:creationId xmlns:a16="http://schemas.microsoft.com/office/drawing/2014/main" id="{00000000-0008-0000-0700-0000BF000000}"/>
            </a:ext>
          </a:extLst>
        </xdr:cNvPr>
        <xdr:cNvSpPr/>
      </xdr:nvSpPr>
      <xdr:spPr>
        <a:xfrm>
          <a:off x="4584700" y="1308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75064</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93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183,030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118787</xdr:rowOff>
    </xdr:from>
    <xdr:to>
      <xdr:col>5</xdr:col>
      <xdr:colOff>409575</xdr:colOff>
      <xdr:row>77</xdr:row>
      <xdr:rowOff>48937</xdr:rowOff>
    </xdr:to>
    <xdr:sp macro="" textlink="">
      <xdr:nvSpPr>
        <xdr:cNvPr id="193" name="円/楕円 192">
          <a:extLst>
            <a:ext uri="{FF2B5EF4-FFF2-40B4-BE49-F238E27FC236}">
              <a16:creationId xmlns:a16="http://schemas.microsoft.com/office/drawing/2014/main" id="{00000000-0008-0000-0700-0000C1000000}"/>
            </a:ext>
          </a:extLst>
        </xdr:cNvPr>
        <xdr:cNvSpPr/>
      </xdr:nvSpPr>
      <xdr:spPr>
        <a:xfrm>
          <a:off x="3746500" y="1314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65464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4" y="12924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168,463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134803</xdr:rowOff>
    </xdr:from>
    <xdr:to>
      <xdr:col>4</xdr:col>
      <xdr:colOff>206375</xdr:colOff>
      <xdr:row>77</xdr:row>
      <xdr:rowOff>64953</xdr:rowOff>
    </xdr:to>
    <xdr:sp macro="" textlink="">
      <xdr:nvSpPr>
        <xdr:cNvPr id="195" name="円/楕円 194">
          <a:extLst>
            <a:ext uri="{FF2B5EF4-FFF2-40B4-BE49-F238E27FC236}">
              <a16:creationId xmlns:a16="http://schemas.microsoft.com/office/drawing/2014/main" id="{00000000-0008-0000-0700-0000C3000000}"/>
            </a:ext>
          </a:extLst>
        </xdr:cNvPr>
        <xdr:cNvSpPr/>
      </xdr:nvSpPr>
      <xdr:spPr>
        <a:xfrm>
          <a:off x="2857500" y="1316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81480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4" y="1294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164,960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930</xdr:rowOff>
    </xdr:from>
    <xdr:to>
      <xdr:col>3</xdr:col>
      <xdr:colOff>3175</xdr:colOff>
      <xdr:row>77</xdr:row>
      <xdr:rowOff>102530</xdr:rowOff>
    </xdr:to>
    <xdr:sp macro="" textlink="">
      <xdr:nvSpPr>
        <xdr:cNvPr id="197" name="円/楕円 196">
          <a:extLst>
            <a:ext uri="{FF2B5EF4-FFF2-40B4-BE49-F238E27FC236}">
              <a16:creationId xmlns:a16="http://schemas.microsoft.com/office/drawing/2014/main" id="{00000000-0008-0000-0700-0000C5000000}"/>
            </a:ext>
          </a:extLst>
        </xdr:cNvPr>
        <xdr:cNvSpPr/>
      </xdr:nvSpPr>
      <xdr:spPr>
        <a:xfrm>
          <a:off x="1968500" y="1320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119057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4" y="12977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156,741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10540</xdr:rowOff>
    </xdr:from>
    <xdr:to>
      <xdr:col>1</xdr:col>
      <xdr:colOff>485775</xdr:colOff>
      <xdr:row>77</xdr:row>
      <xdr:rowOff>112140</xdr:rowOff>
    </xdr:to>
    <xdr:sp macro="" textlink="">
      <xdr:nvSpPr>
        <xdr:cNvPr id="199" name="円/楕円 198">
          <a:extLst>
            <a:ext uri="{FF2B5EF4-FFF2-40B4-BE49-F238E27FC236}">
              <a16:creationId xmlns:a16="http://schemas.microsoft.com/office/drawing/2014/main" id="{00000000-0008-0000-0700-0000C7000000}"/>
            </a:ext>
          </a:extLst>
        </xdr:cNvPr>
        <xdr:cNvSpPr/>
      </xdr:nvSpPr>
      <xdr:spPr>
        <a:xfrm>
          <a:off x="1079500" y="1321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128667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4" y="12987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154,639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45,627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30496</xdr:rowOff>
    </xdr:from>
    <xdr:to>
      <xdr:col>6</xdr:col>
      <xdr:colOff>510540</xdr:colOff>
      <xdr:row>98</xdr:row>
      <xdr:rowOff>91991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32446"/>
          <a:ext cx="1270" cy="1261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95818</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9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20,870</a:t>
          </a:r>
          <a:endParaRPr kumimoji="1" lang="ja-JP" altLang="en-US" sz="1000" b="1">
            <a:latin typeface="ＭＳ Ｐゴシック"/>
          </a:endParaRPr>
        </a:p>
      </xdr:txBody>
    </xdr:sp>
    <xdr:clientData/>
  </xdr:oneCellAnchor>
  <xdr:twoCellAnchor>
    <xdr:from>
      <xdr:col>6</xdr:col>
      <xdr:colOff>422275</xdr:colOff>
      <xdr:row>98</xdr:row>
      <xdr:rowOff>91991</xdr:rowOff>
    </xdr:from>
    <xdr:to>
      <xdr:col>6</xdr:col>
      <xdr:colOff>600075</xdr:colOff>
      <xdr:row>98</xdr:row>
      <xdr:rowOff>91991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9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148623</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40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572,771</a:t>
          </a:r>
          <a:endParaRPr kumimoji="1" lang="ja-JP" altLang="en-US" sz="1000" b="1">
            <a:latin typeface="ＭＳ Ｐゴシック"/>
          </a:endParaRPr>
        </a:p>
      </xdr:txBody>
    </xdr:sp>
    <xdr:clientData/>
  </xdr:oneCellAnchor>
  <xdr:twoCellAnchor>
    <xdr:from>
      <xdr:col>6</xdr:col>
      <xdr:colOff>422275</xdr:colOff>
      <xdr:row>91</xdr:row>
      <xdr:rowOff>30496</xdr:rowOff>
    </xdr:from>
    <xdr:to>
      <xdr:col>6</xdr:col>
      <xdr:colOff>600075</xdr:colOff>
      <xdr:row>91</xdr:row>
      <xdr:rowOff>30496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3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40025</xdr:rowOff>
    </xdr:from>
    <xdr:to>
      <xdr:col>6</xdr:col>
      <xdr:colOff>511175</xdr:colOff>
      <xdr:row>97</xdr:row>
      <xdr:rowOff>76879</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670675"/>
          <a:ext cx="838200" cy="3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88938</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719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65,546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110511</xdr:rowOff>
    </xdr:from>
    <xdr:to>
      <xdr:col>6</xdr:col>
      <xdr:colOff>561975</xdr:colOff>
      <xdr:row>98</xdr:row>
      <xdr:rowOff>40661</xdr:rowOff>
    </xdr:to>
    <xdr:sp macro="" textlink="">
      <xdr:nvSpPr>
        <xdr:cNvPr id="229" name="フローチャート : 判断 228">
          <a:extLst>
            <a:ext uri="{FF2B5EF4-FFF2-40B4-BE49-F238E27FC236}">
              <a16:creationId xmlns:a16="http://schemas.microsoft.com/office/drawing/2014/main" id="{00000000-0008-0000-0700-0000E5000000}"/>
            </a:ext>
          </a:extLst>
        </xdr:cNvPr>
        <xdr:cNvSpPr/>
      </xdr:nvSpPr>
      <xdr:spPr>
        <a:xfrm>
          <a:off x="45847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170631</xdr:rowOff>
    </xdr:from>
    <xdr:to>
      <xdr:col>5</xdr:col>
      <xdr:colOff>358775</xdr:colOff>
      <xdr:row>97</xdr:row>
      <xdr:rowOff>40025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629831"/>
          <a:ext cx="889000" cy="4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128276</xdr:rowOff>
    </xdr:from>
    <xdr:to>
      <xdr:col>5</xdr:col>
      <xdr:colOff>409575</xdr:colOff>
      <xdr:row>98</xdr:row>
      <xdr:rowOff>58426</xdr:rowOff>
    </xdr:to>
    <xdr:sp macro="" textlink="">
      <xdr:nvSpPr>
        <xdr:cNvPr id="231" name="フローチャート : 判断 230">
          <a:extLst>
            <a:ext uri="{FF2B5EF4-FFF2-40B4-BE49-F238E27FC236}">
              <a16:creationId xmlns:a16="http://schemas.microsoft.com/office/drawing/2014/main" id="{00000000-0008-0000-0700-0000E7000000}"/>
            </a:ext>
          </a:extLst>
        </xdr:cNvPr>
        <xdr:cNvSpPr/>
      </xdr:nvSpPr>
      <xdr:spPr>
        <a:xfrm>
          <a:off x="3746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49553</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30111" y="1685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170631</xdr:rowOff>
    </xdr:from>
    <xdr:to>
      <xdr:col>4</xdr:col>
      <xdr:colOff>155575</xdr:colOff>
      <xdr:row>97</xdr:row>
      <xdr:rowOff>47092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629831"/>
          <a:ext cx="889000" cy="4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139760</xdr:rowOff>
    </xdr:from>
    <xdr:to>
      <xdr:col>4</xdr:col>
      <xdr:colOff>206375</xdr:colOff>
      <xdr:row>98</xdr:row>
      <xdr:rowOff>69910</xdr:rowOff>
    </xdr:to>
    <xdr:sp macro="" textlink="">
      <xdr:nvSpPr>
        <xdr:cNvPr id="234" name="フローチャート : 判断 233">
          <a:extLst>
            <a:ext uri="{FF2B5EF4-FFF2-40B4-BE49-F238E27FC236}">
              <a16:creationId xmlns:a16="http://schemas.microsoft.com/office/drawing/2014/main" id="{00000000-0008-0000-0700-0000EA000000}"/>
            </a:ext>
          </a:extLst>
        </xdr:cNvPr>
        <xdr:cNvSpPr/>
      </xdr:nvSpPr>
      <xdr:spPr>
        <a:xfrm>
          <a:off x="2857500" y="1677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61037</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86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47092</xdr:rowOff>
    </xdr:from>
    <xdr:to>
      <xdr:col>2</xdr:col>
      <xdr:colOff>638175</xdr:colOff>
      <xdr:row>97</xdr:row>
      <xdr:rowOff>95306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677742"/>
          <a:ext cx="889000" cy="4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148579</xdr:rowOff>
    </xdr:from>
    <xdr:to>
      <xdr:col>3</xdr:col>
      <xdr:colOff>3175</xdr:colOff>
      <xdr:row>98</xdr:row>
      <xdr:rowOff>78729</xdr:rowOff>
    </xdr:to>
    <xdr:sp macro="" textlink="">
      <xdr:nvSpPr>
        <xdr:cNvPr id="237" name="フローチャート : 判断 236">
          <a:extLst>
            <a:ext uri="{FF2B5EF4-FFF2-40B4-BE49-F238E27FC236}">
              <a16:creationId xmlns:a16="http://schemas.microsoft.com/office/drawing/2014/main" id="{00000000-0008-0000-0700-0000ED000000}"/>
            </a:ext>
          </a:extLst>
        </xdr:cNvPr>
        <xdr:cNvSpPr/>
      </xdr:nvSpPr>
      <xdr:spPr>
        <a:xfrm>
          <a:off x="1968500" y="1677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69856</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87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152656</xdr:rowOff>
    </xdr:from>
    <xdr:to>
      <xdr:col>1</xdr:col>
      <xdr:colOff>485775</xdr:colOff>
      <xdr:row>98</xdr:row>
      <xdr:rowOff>82806</xdr:rowOff>
    </xdr:to>
    <xdr:sp macro="" textlink="">
      <xdr:nvSpPr>
        <xdr:cNvPr id="239" name="フローチャート : 判断 238">
          <a:extLst>
            <a:ext uri="{FF2B5EF4-FFF2-40B4-BE49-F238E27FC236}">
              <a16:creationId xmlns:a16="http://schemas.microsoft.com/office/drawing/2014/main" id="{00000000-0008-0000-0700-0000EF000000}"/>
            </a:ext>
          </a:extLst>
        </xdr:cNvPr>
        <xdr:cNvSpPr/>
      </xdr:nvSpPr>
      <xdr:spPr>
        <a:xfrm>
          <a:off x="1079500" y="1678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73933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87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26079</xdr:rowOff>
    </xdr:from>
    <xdr:to>
      <xdr:col>6</xdr:col>
      <xdr:colOff>561975</xdr:colOff>
      <xdr:row>97</xdr:row>
      <xdr:rowOff>127679</xdr:rowOff>
    </xdr:to>
    <xdr:sp macro="" textlink="">
      <xdr:nvSpPr>
        <xdr:cNvPr id="246" name="円/楕円 245">
          <a:extLst>
            <a:ext uri="{FF2B5EF4-FFF2-40B4-BE49-F238E27FC236}">
              <a16:creationId xmlns:a16="http://schemas.microsoft.com/office/drawing/2014/main" id="{00000000-0008-0000-0700-0000F6000000}"/>
            </a:ext>
          </a:extLst>
        </xdr:cNvPr>
        <xdr:cNvSpPr/>
      </xdr:nvSpPr>
      <xdr:spPr>
        <a:xfrm>
          <a:off x="4584700" y="1665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48956</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50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102,481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160675</xdr:rowOff>
    </xdr:from>
    <xdr:to>
      <xdr:col>5</xdr:col>
      <xdr:colOff>409575</xdr:colOff>
      <xdr:row>97</xdr:row>
      <xdr:rowOff>90825</xdr:rowOff>
    </xdr:to>
    <xdr:sp macro="" textlink="">
      <xdr:nvSpPr>
        <xdr:cNvPr id="248" name="円/楕円 247">
          <a:extLst>
            <a:ext uri="{FF2B5EF4-FFF2-40B4-BE49-F238E27FC236}">
              <a16:creationId xmlns:a16="http://schemas.microsoft.com/office/drawing/2014/main" id="{00000000-0008-0000-0700-0000F8000000}"/>
            </a:ext>
          </a:extLst>
        </xdr:cNvPr>
        <xdr:cNvSpPr/>
      </xdr:nvSpPr>
      <xdr:spPr>
        <a:xfrm>
          <a:off x="3746500" y="166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107352</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4" y="16395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118,602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119831</xdr:rowOff>
    </xdr:from>
    <xdr:to>
      <xdr:col>4</xdr:col>
      <xdr:colOff>206375</xdr:colOff>
      <xdr:row>97</xdr:row>
      <xdr:rowOff>49981</xdr:rowOff>
    </xdr:to>
    <xdr:sp macro="" textlink="">
      <xdr:nvSpPr>
        <xdr:cNvPr id="250" name="円/楕円 249">
          <a:extLst>
            <a:ext uri="{FF2B5EF4-FFF2-40B4-BE49-F238E27FC236}">
              <a16:creationId xmlns:a16="http://schemas.microsoft.com/office/drawing/2014/main" id="{00000000-0008-0000-0700-0000FA000000}"/>
            </a:ext>
          </a:extLst>
        </xdr:cNvPr>
        <xdr:cNvSpPr/>
      </xdr:nvSpPr>
      <xdr:spPr>
        <a:xfrm>
          <a:off x="2857500" y="1657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66508</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4" y="16354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136,469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167742</xdr:rowOff>
    </xdr:from>
    <xdr:to>
      <xdr:col>3</xdr:col>
      <xdr:colOff>3175</xdr:colOff>
      <xdr:row>97</xdr:row>
      <xdr:rowOff>97892</xdr:rowOff>
    </xdr:to>
    <xdr:sp macro="" textlink="">
      <xdr:nvSpPr>
        <xdr:cNvPr id="252" name="円/楕円 251">
          <a:extLst>
            <a:ext uri="{FF2B5EF4-FFF2-40B4-BE49-F238E27FC236}">
              <a16:creationId xmlns:a16="http://schemas.microsoft.com/office/drawing/2014/main" id="{00000000-0008-0000-0700-0000FC000000}"/>
            </a:ext>
          </a:extLst>
        </xdr:cNvPr>
        <xdr:cNvSpPr/>
      </xdr:nvSpPr>
      <xdr:spPr>
        <a:xfrm>
          <a:off x="1968500" y="1662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114419</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4" y="1640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115,511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44506</xdr:rowOff>
    </xdr:from>
    <xdr:to>
      <xdr:col>1</xdr:col>
      <xdr:colOff>485775</xdr:colOff>
      <xdr:row>97</xdr:row>
      <xdr:rowOff>146106</xdr:rowOff>
    </xdr:to>
    <xdr:sp macro="" textlink="">
      <xdr:nvSpPr>
        <xdr:cNvPr id="254" name="円/楕円 253">
          <a:extLst>
            <a:ext uri="{FF2B5EF4-FFF2-40B4-BE49-F238E27FC236}">
              <a16:creationId xmlns:a16="http://schemas.microsoft.com/office/drawing/2014/main" id="{00000000-0008-0000-0700-0000FE000000}"/>
            </a:ext>
          </a:extLst>
        </xdr:cNvPr>
        <xdr:cNvSpPr/>
      </xdr:nvSpPr>
      <xdr:spPr>
        <a:xfrm>
          <a:off x="1079500" y="1667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162633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45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94,420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82245</xdr:rowOff>
    </xdr:from>
    <xdr:to>
      <xdr:col>15</xdr:col>
      <xdr:colOff>180340</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97195"/>
          <a:ext cx="1270" cy="1333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64177</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50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28922</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17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35,008</a:t>
          </a:r>
          <a:endParaRPr kumimoji="1" lang="ja-JP" altLang="en-US" sz="1000" b="1">
            <a:latin typeface="ＭＳ Ｐゴシック"/>
          </a:endParaRPr>
        </a:p>
      </xdr:txBody>
    </xdr:sp>
    <xdr:clientData/>
  </xdr:oneCellAnchor>
  <xdr:twoCellAnchor>
    <xdr:from>
      <xdr:col>15</xdr:col>
      <xdr:colOff>92075</xdr:colOff>
      <xdr:row>31</xdr:row>
      <xdr:rowOff>82245</xdr:rowOff>
    </xdr:from>
    <xdr:to>
      <xdr:col>15</xdr:col>
      <xdr:colOff>269875</xdr:colOff>
      <xdr:row>31</xdr:row>
      <xdr:rowOff>82245</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9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41669</xdr:rowOff>
    </xdr:from>
    <xdr:to>
      <xdr:col>15</xdr:col>
      <xdr:colOff>180975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728219"/>
          <a:ext cx="8382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153078</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4967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130201</xdr:rowOff>
    </xdr:from>
    <xdr:to>
      <xdr:col>15</xdr:col>
      <xdr:colOff>231775</xdr:colOff>
      <xdr:row>39</xdr:row>
      <xdr:rowOff>60351</xdr:rowOff>
    </xdr:to>
    <xdr:sp macro="" textlink="">
      <xdr:nvSpPr>
        <xdr:cNvPr id="286" name="フローチャート : 判断 285">
          <a:extLst>
            <a:ext uri="{FF2B5EF4-FFF2-40B4-BE49-F238E27FC236}">
              <a16:creationId xmlns:a16="http://schemas.microsoft.com/office/drawing/2014/main" id="{00000000-0008-0000-0700-00001E010000}"/>
            </a:ext>
          </a:extLst>
        </xdr:cNvPr>
        <xdr:cNvSpPr/>
      </xdr:nvSpPr>
      <xdr:spPr>
        <a:xfrm>
          <a:off x="10426700" y="66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35496</xdr:rowOff>
    </xdr:from>
    <xdr:to>
      <xdr:col>14</xdr:col>
      <xdr:colOff>28575</xdr:colOff>
      <xdr:row>39</xdr:row>
      <xdr:rowOff>41669</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722046"/>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116980</xdr:rowOff>
    </xdr:from>
    <xdr:to>
      <xdr:col>14</xdr:col>
      <xdr:colOff>79375</xdr:colOff>
      <xdr:row>39</xdr:row>
      <xdr:rowOff>47130</xdr:rowOff>
    </xdr:to>
    <xdr:sp macro="" textlink="">
      <xdr:nvSpPr>
        <xdr:cNvPr id="288" name="フローチャート : 判断 287">
          <a:extLst>
            <a:ext uri="{FF2B5EF4-FFF2-40B4-BE49-F238E27FC236}">
              <a16:creationId xmlns:a16="http://schemas.microsoft.com/office/drawing/2014/main" id="{00000000-0008-0000-0700-000020010000}"/>
            </a:ext>
          </a:extLst>
        </xdr:cNvPr>
        <xdr:cNvSpPr/>
      </xdr:nvSpPr>
      <xdr:spPr>
        <a:xfrm>
          <a:off x="9588500" y="66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63657</xdr:rowOff>
    </xdr:from>
    <xdr:ext cx="469744"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04427" y="640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168046</xdr:rowOff>
    </xdr:from>
    <xdr:to>
      <xdr:col>12</xdr:col>
      <xdr:colOff>511175</xdr:colOff>
      <xdr:row>39</xdr:row>
      <xdr:rowOff>35496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683146"/>
          <a:ext cx="889000" cy="3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132600</xdr:rowOff>
    </xdr:from>
    <xdr:to>
      <xdr:col>12</xdr:col>
      <xdr:colOff>561975</xdr:colOff>
      <xdr:row>39</xdr:row>
      <xdr:rowOff>62750</xdr:rowOff>
    </xdr:to>
    <xdr:sp macro="" textlink="">
      <xdr:nvSpPr>
        <xdr:cNvPr id="291" name="フローチャート : 判断 290">
          <a:extLst>
            <a:ext uri="{FF2B5EF4-FFF2-40B4-BE49-F238E27FC236}">
              <a16:creationId xmlns:a16="http://schemas.microsoft.com/office/drawing/2014/main" id="{00000000-0008-0000-0700-000023010000}"/>
            </a:ext>
          </a:extLst>
        </xdr:cNvPr>
        <xdr:cNvSpPr/>
      </xdr:nvSpPr>
      <xdr:spPr>
        <a:xfrm>
          <a:off x="8699500" y="66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79278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42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61976</xdr:rowOff>
    </xdr:from>
    <xdr:to>
      <xdr:col>11</xdr:col>
      <xdr:colOff>307975</xdr:colOff>
      <xdr:row>38</xdr:row>
      <xdr:rowOff>168046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577076"/>
          <a:ext cx="889000" cy="10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106540</xdr:rowOff>
    </xdr:from>
    <xdr:to>
      <xdr:col>11</xdr:col>
      <xdr:colOff>358775</xdr:colOff>
      <xdr:row>39</xdr:row>
      <xdr:rowOff>36690</xdr:rowOff>
    </xdr:to>
    <xdr:sp macro="" textlink="">
      <xdr:nvSpPr>
        <xdr:cNvPr id="294" name="フローチャート : 判断 293">
          <a:extLst>
            <a:ext uri="{FF2B5EF4-FFF2-40B4-BE49-F238E27FC236}">
              <a16:creationId xmlns:a16="http://schemas.microsoft.com/office/drawing/2014/main" id="{00000000-0008-0000-0700-000026010000}"/>
            </a:ext>
          </a:extLst>
        </xdr:cNvPr>
        <xdr:cNvSpPr/>
      </xdr:nvSpPr>
      <xdr:spPr>
        <a:xfrm>
          <a:off x="7810500" y="66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53217</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26427" y="639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86157</xdr:rowOff>
    </xdr:from>
    <xdr:to>
      <xdr:col>10</xdr:col>
      <xdr:colOff>155575</xdr:colOff>
      <xdr:row>39</xdr:row>
      <xdr:rowOff>16307</xdr:rowOff>
    </xdr:to>
    <xdr:sp macro="" textlink="">
      <xdr:nvSpPr>
        <xdr:cNvPr id="296" name="フローチャート : 判断 295">
          <a:extLst>
            <a:ext uri="{FF2B5EF4-FFF2-40B4-BE49-F238E27FC236}">
              <a16:creationId xmlns:a16="http://schemas.microsoft.com/office/drawing/2014/main" id="{00000000-0008-0000-0700-000028010000}"/>
            </a:ext>
          </a:extLst>
        </xdr:cNvPr>
        <xdr:cNvSpPr/>
      </xdr:nvSpPr>
      <xdr:spPr>
        <a:xfrm>
          <a:off x="69215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7434</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7" y="669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3" name="円/楕円 302">
          <a:extLst>
            <a:ext uri="{FF2B5EF4-FFF2-40B4-BE49-F238E27FC236}">
              <a16:creationId xmlns:a16="http://schemas.microsoft.com/office/drawing/2014/main" id="{00000000-0008-0000-0700-00002F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108627</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2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162319</xdr:rowOff>
    </xdr:from>
    <xdr:to>
      <xdr:col>14</xdr:col>
      <xdr:colOff>79375</xdr:colOff>
      <xdr:row>39</xdr:row>
      <xdr:rowOff>92469</xdr:rowOff>
    </xdr:to>
    <xdr:sp macro="" textlink="">
      <xdr:nvSpPr>
        <xdr:cNvPr id="305" name="円/楕円 304">
          <a:extLst>
            <a:ext uri="{FF2B5EF4-FFF2-40B4-BE49-F238E27FC236}">
              <a16:creationId xmlns:a16="http://schemas.microsoft.com/office/drawing/2014/main" id="{00000000-0008-0000-0700-000031010000}"/>
            </a:ext>
          </a:extLst>
        </xdr:cNvPr>
        <xdr:cNvSpPr/>
      </xdr:nvSpPr>
      <xdr:spPr>
        <a:xfrm>
          <a:off x="9588500" y="667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83596</xdr:rowOff>
    </xdr:from>
    <xdr:ext cx="313932"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82333" y="67701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156146</xdr:rowOff>
    </xdr:from>
    <xdr:to>
      <xdr:col>12</xdr:col>
      <xdr:colOff>561975</xdr:colOff>
      <xdr:row>39</xdr:row>
      <xdr:rowOff>86296</xdr:rowOff>
    </xdr:to>
    <xdr:sp macro="" textlink="">
      <xdr:nvSpPr>
        <xdr:cNvPr id="307" name="円/楕円 306">
          <a:extLst>
            <a:ext uri="{FF2B5EF4-FFF2-40B4-BE49-F238E27FC236}">
              <a16:creationId xmlns:a16="http://schemas.microsoft.com/office/drawing/2014/main" id="{00000000-0008-0000-0700-000033010000}"/>
            </a:ext>
          </a:extLst>
        </xdr:cNvPr>
        <xdr:cNvSpPr/>
      </xdr:nvSpPr>
      <xdr:spPr>
        <a:xfrm>
          <a:off x="8699500" y="667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77423</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76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117246</xdr:rowOff>
    </xdr:from>
    <xdr:to>
      <xdr:col>11</xdr:col>
      <xdr:colOff>358775</xdr:colOff>
      <xdr:row>39</xdr:row>
      <xdr:rowOff>47396</xdr:rowOff>
    </xdr:to>
    <xdr:sp macro="" textlink="">
      <xdr:nvSpPr>
        <xdr:cNvPr id="309" name="円/楕円 308">
          <a:extLst>
            <a:ext uri="{FF2B5EF4-FFF2-40B4-BE49-F238E27FC236}">
              <a16:creationId xmlns:a16="http://schemas.microsoft.com/office/drawing/2014/main" id="{00000000-0008-0000-0700-000035010000}"/>
            </a:ext>
          </a:extLst>
        </xdr:cNvPr>
        <xdr:cNvSpPr/>
      </xdr:nvSpPr>
      <xdr:spPr>
        <a:xfrm>
          <a:off x="7810500" y="663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38523</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26427" y="672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11176</xdr:rowOff>
    </xdr:from>
    <xdr:to>
      <xdr:col>10</xdr:col>
      <xdr:colOff>155575</xdr:colOff>
      <xdr:row>38</xdr:row>
      <xdr:rowOff>112776</xdr:rowOff>
    </xdr:to>
    <xdr:sp macro="" textlink="">
      <xdr:nvSpPr>
        <xdr:cNvPr id="311" name="円/楕円 310">
          <a:extLst>
            <a:ext uri="{FF2B5EF4-FFF2-40B4-BE49-F238E27FC236}">
              <a16:creationId xmlns:a16="http://schemas.microsoft.com/office/drawing/2014/main" id="{00000000-0008-0000-0700-000037010000}"/>
            </a:ext>
          </a:extLst>
        </xdr:cNvPr>
        <xdr:cNvSpPr/>
      </xdr:nvSpPr>
      <xdr:spPr>
        <a:xfrm>
          <a:off x="6921500" y="652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129303</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37427" y="630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87771</xdr:rowOff>
    </xdr:from>
    <xdr:to>
      <xdr:col>15</xdr:col>
      <xdr:colOff>180340</xdr:colOff>
      <xdr:row>58</xdr:row>
      <xdr:rowOff>133171</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660271"/>
          <a:ext cx="1270" cy="141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136998</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8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2,856</a:t>
          </a:r>
          <a:endParaRPr kumimoji="1" lang="ja-JP" altLang="en-US" sz="1000" b="1">
            <a:latin typeface="ＭＳ Ｐゴシック"/>
          </a:endParaRPr>
        </a:p>
      </xdr:txBody>
    </xdr:sp>
    <xdr:clientData/>
  </xdr:oneCellAnchor>
  <xdr:twoCellAnchor>
    <xdr:from>
      <xdr:col>15</xdr:col>
      <xdr:colOff>92075</xdr:colOff>
      <xdr:row>58</xdr:row>
      <xdr:rowOff>133171</xdr:rowOff>
    </xdr:from>
    <xdr:to>
      <xdr:col>15</xdr:col>
      <xdr:colOff>269875</xdr:colOff>
      <xdr:row>58</xdr:row>
      <xdr:rowOff>133171</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34448</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43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622,716</a:t>
          </a:r>
          <a:endParaRPr kumimoji="1" lang="ja-JP" altLang="en-US" sz="1000" b="1">
            <a:latin typeface="ＭＳ Ｐゴシック"/>
          </a:endParaRPr>
        </a:p>
      </xdr:txBody>
    </xdr:sp>
    <xdr:clientData/>
  </xdr:oneCellAnchor>
  <xdr:twoCellAnchor>
    <xdr:from>
      <xdr:col>15</xdr:col>
      <xdr:colOff>92075</xdr:colOff>
      <xdr:row>50</xdr:row>
      <xdr:rowOff>87771</xdr:rowOff>
    </xdr:from>
    <xdr:to>
      <xdr:col>15</xdr:col>
      <xdr:colOff>269875</xdr:colOff>
      <xdr:row>50</xdr:row>
      <xdr:rowOff>87771</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6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23285</xdr:rowOff>
    </xdr:from>
    <xdr:to>
      <xdr:col>15</xdr:col>
      <xdr:colOff>180975</xdr:colOff>
      <xdr:row>58</xdr:row>
      <xdr:rowOff>41327</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967385"/>
          <a:ext cx="838200" cy="1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162355</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763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139478</xdr:rowOff>
    </xdr:from>
    <xdr:to>
      <xdr:col>15</xdr:col>
      <xdr:colOff>231775</xdr:colOff>
      <xdr:row>58</xdr:row>
      <xdr:rowOff>69628</xdr:rowOff>
    </xdr:to>
    <xdr:sp macro="" textlink="">
      <xdr:nvSpPr>
        <xdr:cNvPr id="341" name="フローチャート : 判断 340">
          <a:extLst>
            <a:ext uri="{FF2B5EF4-FFF2-40B4-BE49-F238E27FC236}">
              <a16:creationId xmlns:a16="http://schemas.microsoft.com/office/drawing/2014/main" id="{00000000-0008-0000-0700-000055010000}"/>
            </a:ext>
          </a:extLst>
        </xdr:cNvPr>
        <xdr:cNvSpPr/>
      </xdr:nvSpPr>
      <xdr:spPr>
        <a:xfrm>
          <a:off x="104267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41327</xdr:rowOff>
    </xdr:from>
    <xdr:to>
      <xdr:col>14</xdr:col>
      <xdr:colOff>28575</xdr:colOff>
      <xdr:row>58</xdr:row>
      <xdr:rowOff>41790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985427"/>
          <a:ext cx="889000" cy="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150064</xdr:rowOff>
    </xdr:from>
    <xdr:to>
      <xdr:col>14</xdr:col>
      <xdr:colOff>79375</xdr:colOff>
      <xdr:row>58</xdr:row>
      <xdr:rowOff>80214</xdr:rowOff>
    </xdr:to>
    <xdr:sp macro="" textlink="">
      <xdr:nvSpPr>
        <xdr:cNvPr id="343" name="フローチャート : 判断 342">
          <a:extLst>
            <a:ext uri="{FF2B5EF4-FFF2-40B4-BE49-F238E27FC236}">
              <a16:creationId xmlns:a16="http://schemas.microsoft.com/office/drawing/2014/main" id="{00000000-0008-0000-0700-000057010000}"/>
            </a:ext>
          </a:extLst>
        </xdr:cNvPr>
        <xdr:cNvSpPr/>
      </xdr:nvSpPr>
      <xdr:spPr>
        <a:xfrm>
          <a:off x="9588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96741</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69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41790</xdr:rowOff>
    </xdr:from>
    <xdr:to>
      <xdr:col>12</xdr:col>
      <xdr:colOff>511175</xdr:colOff>
      <xdr:row>58</xdr:row>
      <xdr:rowOff>44300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985890"/>
          <a:ext cx="889000" cy="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25996</xdr:rowOff>
    </xdr:from>
    <xdr:to>
      <xdr:col>12</xdr:col>
      <xdr:colOff>561975</xdr:colOff>
      <xdr:row>58</xdr:row>
      <xdr:rowOff>127596</xdr:rowOff>
    </xdr:to>
    <xdr:sp macro="" textlink="">
      <xdr:nvSpPr>
        <xdr:cNvPr id="346" name="フローチャート : 判断 345">
          <a:extLst>
            <a:ext uri="{FF2B5EF4-FFF2-40B4-BE49-F238E27FC236}">
              <a16:creationId xmlns:a16="http://schemas.microsoft.com/office/drawing/2014/main" id="{00000000-0008-0000-0700-00005A010000}"/>
            </a:ext>
          </a:extLst>
        </xdr:cNvPr>
        <xdr:cNvSpPr/>
      </xdr:nvSpPr>
      <xdr:spPr>
        <a:xfrm>
          <a:off x="8699500" y="997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118723</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1006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43043</xdr:rowOff>
    </xdr:from>
    <xdr:to>
      <xdr:col>11</xdr:col>
      <xdr:colOff>307975</xdr:colOff>
      <xdr:row>58</xdr:row>
      <xdr:rowOff>44300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987143"/>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25112</xdr:rowOff>
    </xdr:from>
    <xdr:to>
      <xdr:col>11</xdr:col>
      <xdr:colOff>358775</xdr:colOff>
      <xdr:row>58</xdr:row>
      <xdr:rowOff>126712</xdr:rowOff>
    </xdr:to>
    <xdr:sp macro="" textlink="">
      <xdr:nvSpPr>
        <xdr:cNvPr id="349" name="フローチャート : 判断 348">
          <a:extLst>
            <a:ext uri="{FF2B5EF4-FFF2-40B4-BE49-F238E27FC236}">
              <a16:creationId xmlns:a16="http://schemas.microsoft.com/office/drawing/2014/main" id="{00000000-0008-0000-0700-00005D010000}"/>
            </a:ext>
          </a:extLst>
        </xdr:cNvPr>
        <xdr:cNvSpPr/>
      </xdr:nvSpPr>
      <xdr:spPr>
        <a:xfrm>
          <a:off x="7810500" y="996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117839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1006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30580</xdr:rowOff>
    </xdr:from>
    <xdr:to>
      <xdr:col>10</xdr:col>
      <xdr:colOff>155575</xdr:colOff>
      <xdr:row>58</xdr:row>
      <xdr:rowOff>132180</xdr:rowOff>
    </xdr:to>
    <xdr:sp macro="" textlink="">
      <xdr:nvSpPr>
        <xdr:cNvPr id="351" name="フローチャート : 判断 350">
          <a:extLst>
            <a:ext uri="{FF2B5EF4-FFF2-40B4-BE49-F238E27FC236}">
              <a16:creationId xmlns:a16="http://schemas.microsoft.com/office/drawing/2014/main" id="{00000000-0008-0000-0700-00005F010000}"/>
            </a:ext>
          </a:extLst>
        </xdr:cNvPr>
        <xdr:cNvSpPr/>
      </xdr:nvSpPr>
      <xdr:spPr>
        <a:xfrm>
          <a:off x="6921500" y="997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123307</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1006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143935</xdr:rowOff>
    </xdr:from>
    <xdr:to>
      <xdr:col>15</xdr:col>
      <xdr:colOff>231775</xdr:colOff>
      <xdr:row>58</xdr:row>
      <xdr:rowOff>74085</xdr:rowOff>
    </xdr:to>
    <xdr:sp macro="" textlink="">
      <xdr:nvSpPr>
        <xdr:cNvPr id="358" name="円/楕円 357">
          <a:extLst>
            <a:ext uri="{FF2B5EF4-FFF2-40B4-BE49-F238E27FC236}">
              <a16:creationId xmlns:a16="http://schemas.microsoft.com/office/drawing/2014/main" id="{00000000-0008-0000-0700-000066010000}"/>
            </a:ext>
          </a:extLst>
        </xdr:cNvPr>
        <xdr:cNvSpPr/>
      </xdr:nvSpPr>
      <xdr:spPr>
        <a:xfrm>
          <a:off x="10426700" y="99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117904</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89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50,925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161977</xdr:rowOff>
    </xdr:from>
    <xdr:to>
      <xdr:col>14</xdr:col>
      <xdr:colOff>79375</xdr:colOff>
      <xdr:row>58</xdr:row>
      <xdr:rowOff>92127</xdr:rowOff>
    </xdr:to>
    <xdr:sp macro="" textlink="">
      <xdr:nvSpPr>
        <xdr:cNvPr id="360" name="円/楕円 359">
          <a:extLst>
            <a:ext uri="{FF2B5EF4-FFF2-40B4-BE49-F238E27FC236}">
              <a16:creationId xmlns:a16="http://schemas.microsoft.com/office/drawing/2014/main" id="{00000000-0008-0000-0700-000068010000}"/>
            </a:ext>
          </a:extLst>
        </xdr:cNvPr>
        <xdr:cNvSpPr/>
      </xdr:nvSpPr>
      <xdr:spPr>
        <a:xfrm>
          <a:off x="9588500" y="99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83254</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1002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43,033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162440</xdr:rowOff>
    </xdr:from>
    <xdr:to>
      <xdr:col>12</xdr:col>
      <xdr:colOff>561975</xdr:colOff>
      <xdr:row>58</xdr:row>
      <xdr:rowOff>92590</xdr:rowOff>
    </xdr:to>
    <xdr:sp macro="" textlink="">
      <xdr:nvSpPr>
        <xdr:cNvPr id="362" name="円/楕円 361">
          <a:extLst>
            <a:ext uri="{FF2B5EF4-FFF2-40B4-BE49-F238E27FC236}">
              <a16:creationId xmlns:a16="http://schemas.microsoft.com/office/drawing/2014/main" id="{00000000-0008-0000-0700-00006A010000}"/>
            </a:ext>
          </a:extLst>
        </xdr:cNvPr>
        <xdr:cNvSpPr/>
      </xdr:nvSpPr>
      <xdr:spPr>
        <a:xfrm>
          <a:off x="8699500" y="993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109117</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71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42,830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164950</xdr:rowOff>
    </xdr:from>
    <xdr:to>
      <xdr:col>11</xdr:col>
      <xdr:colOff>358775</xdr:colOff>
      <xdr:row>58</xdr:row>
      <xdr:rowOff>95100</xdr:rowOff>
    </xdr:to>
    <xdr:sp macro="" textlink="">
      <xdr:nvSpPr>
        <xdr:cNvPr id="364" name="円/楕円 363">
          <a:extLst>
            <a:ext uri="{FF2B5EF4-FFF2-40B4-BE49-F238E27FC236}">
              <a16:creationId xmlns:a16="http://schemas.microsoft.com/office/drawing/2014/main" id="{00000000-0008-0000-0700-00006C010000}"/>
            </a:ext>
          </a:extLst>
        </xdr:cNvPr>
        <xdr:cNvSpPr/>
      </xdr:nvSpPr>
      <xdr:spPr>
        <a:xfrm>
          <a:off x="7810500" y="993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111627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1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41,732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163693</xdr:rowOff>
    </xdr:from>
    <xdr:to>
      <xdr:col>10</xdr:col>
      <xdr:colOff>155575</xdr:colOff>
      <xdr:row>58</xdr:row>
      <xdr:rowOff>93843</xdr:rowOff>
    </xdr:to>
    <xdr:sp macro="" textlink="">
      <xdr:nvSpPr>
        <xdr:cNvPr id="366" name="円/楕円 365">
          <a:extLst>
            <a:ext uri="{FF2B5EF4-FFF2-40B4-BE49-F238E27FC236}">
              <a16:creationId xmlns:a16="http://schemas.microsoft.com/office/drawing/2014/main" id="{00000000-0008-0000-0700-00006E010000}"/>
            </a:ext>
          </a:extLst>
        </xdr:cNvPr>
        <xdr:cNvSpPr/>
      </xdr:nvSpPr>
      <xdr:spPr>
        <a:xfrm>
          <a:off x="6921500" y="993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110370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1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42,282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61405</xdr:rowOff>
    </xdr:from>
    <xdr:to>
      <xdr:col>15</xdr:col>
      <xdr:colOff>180340</xdr:colOff>
      <xdr:row>79</xdr:row>
      <xdr:rowOff>30201</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234355"/>
          <a:ext cx="1270" cy="134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34028</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78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15</xdr:col>
      <xdr:colOff>92075</xdr:colOff>
      <xdr:row>79</xdr:row>
      <xdr:rowOff>30201</xdr:rowOff>
    </xdr:from>
    <xdr:to>
      <xdr:col>15</xdr:col>
      <xdr:colOff>269875</xdr:colOff>
      <xdr:row>79</xdr:row>
      <xdr:rowOff>30201</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8082</xdr:rowOff>
    </xdr:from>
    <xdr:ext cx="534377"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200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71,110</a:t>
          </a:r>
          <a:endParaRPr kumimoji="1" lang="ja-JP" altLang="en-US" sz="1000" b="1">
            <a:latin typeface="ＭＳ Ｐゴシック"/>
          </a:endParaRPr>
        </a:p>
      </xdr:txBody>
    </xdr:sp>
    <xdr:clientData/>
  </xdr:oneCellAnchor>
  <xdr:twoCellAnchor>
    <xdr:from>
      <xdr:col>15</xdr:col>
      <xdr:colOff>92075</xdr:colOff>
      <xdr:row>71</xdr:row>
      <xdr:rowOff>61405</xdr:rowOff>
    </xdr:from>
    <xdr:to>
      <xdr:col>15</xdr:col>
      <xdr:colOff>269875</xdr:colOff>
      <xdr:row>71</xdr:row>
      <xdr:rowOff>61405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165894</xdr:rowOff>
    </xdr:from>
    <xdr:to>
      <xdr:col>15</xdr:col>
      <xdr:colOff>180975</xdr:colOff>
      <xdr:row>77</xdr:row>
      <xdr:rowOff>170428</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367544"/>
          <a:ext cx="838200" cy="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16166</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046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18,019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164739</xdr:rowOff>
    </xdr:from>
    <xdr:to>
      <xdr:col>15</xdr:col>
      <xdr:colOff>231775</xdr:colOff>
      <xdr:row>77</xdr:row>
      <xdr:rowOff>94889</xdr:rowOff>
    </xdr:to>
    <xdr:sp macro="" textlink="">
      <xdr:nvSpPr>
        <xdr:cNvPr id="398" name="フローチャート : 判断 397">
          <a:extLst>
            <a:ext uri="{FF2B5EF4-FFF2-40B4-BE49-F238E27FC236}">
              <a16:creationId xmlns:a16="http://schemas.microsoft.com/office/drawing/2014/main" id="{00000000-0008-0000-0700-00008E010000}"/>
            </a:ext>
          </a:extLst>
        </xdr:cNvPr>
        <xdr:cNvSpPr/>
      </xdr:nvSpPr>
      <xdr:spPr>
        <a:xfrm>
          <a:off x="104267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170428</xdr:rowOff>
    </xdr:from>
    <xdr:to>
      <xdr:col>14</xdr:col>
      <xdr:colOff>28575</xdr:colOff>
      <xdr:row>78</xdr:row>
      <xdr:rowOff>11931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372078"/>
          <a:ext cx="889000" cy="1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136392</xdr:rowOff>
    </xdr:from>
    <xdr:to>
      <xdr:col>14</xdr:col>
      <xdr:colOff>79375</xdr:colOff>
      <xdr:row>77</xdr:row>
      <xdr:rowOff>66542</xdr:rowOff>
    </xdr:to>
    <xdr:sp macro="" textlink="">
      <xdr:nvSpPr>
        <xdr:cNvPr id="400" name="フローチャート : 判断 399">
          <a:extLst>
            <a:ext uri="{FF2B5EF4-FFF2-40B4-BE49-F238E27FC236}">
              <a16:creationId xmlns:a16="http://schemas.microsoft.com/office/drawing/2014/main" id="{00000000-0008-0000-0700-000090010000}"/>
            </a:ext>
          </a:extLst>
        </xdr:cNvPr>
        <xdr:cNvSpPr/>
      </xdr:nvSpPr>
      <xdr:spPr>
        <a:xfrm>
          <a:off x="9588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83069</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294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167627</xdr:rowOff>
    </xdr:from>
    <xdr:to>
      <xdr:col>12</xdr:col>
      <xdr:colOff>511175</xdr:colOff>
      <xdr:row>78</xdr:row>
      <xdr:rowOff>11931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369277"/>
          <a:ext cx="889000" cy="1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100901</xdr:rowOff>
    </xdr:from>
    <xdr:to>
      <xdr:col>12</xdr:col>
      <xdr:colOff>561975</xdr:colOff>
      <xdr:row>78</xdr:row>
      <xdr:rowOff>31051</xdr:rowOff>
    </xdr:to>
    <xdr:sp macro="" textlink="">
      <xdr:nvSpPr>
        <xdr:cNvPr id="403" name="フローチャート : 判断 402">
          <a:extLst>
            <a:ext uri="{FF2B5EF4-FFF2-40B4-BE49-F238E27FC236}">
              <a16:creationId xmlns:a16="http://schemas.microsoft.com/office/drawing/2014/main" id="{00000000-0008-0000-0700-000093010000}"/>
            </a:ext>
          </a:extLst>
        </xdr:cNvPr>
        <xdr:cNvSpPr/>
      </xdr:nvSpPr>
      <xdr:spPr>
        <a:xfrm>
          <a:off x="8699500" y="1330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47578</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07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162616</xdr:rowOff>
    </xdr:from>
    <xdr:to>
      <xdr:col>11</xdr:col>
      <xdr:colOff>307975</xdr:colOff>
      <xdr:row>77</xdr:row>
      <xdr:rowOff>167627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972300" y="13364266"/>
          <a:ext cx="889000" cy="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108026</xdr:rowOff>
    </xdr:from>
    <xdr:to>
      <xdr:col>11</xdr:col>
      <xdr:colOff>358775</xdr:colOff>
      <xdr:row>78</xdr:row>
      <xdr:rowOff>38176</xdr:rowOff>
    </xdr:to>
    <xdr:sp macro="" textlink="">
      <xdr:nvSpPr>
        <xdr:cNvPr id="406" name="フローチャート : 判断 405">
          <a:extLst>
            <a:ext uri="{FF2B5EF4-FFF2-40B4-BE49-F238E27FC236}">
              <a16:creationId xmlns:a16="http://schemas.microsoft.com/office/drawing/2014/main" id="{00000000-0008-0000-0700-000096010000}"/>
            </a:ext>
          </a:extLst>
        </xdr:cNvPr>
        <xdr:cNvSpPr/>
      </xdr:nvSpPr>
      <xdr:spPr>
        <a:xfrm>
          <a:off x="7810500" y="1330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54703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08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116523</xdr:rowOff>
    </xdr:from>
    <xdr:to>
      <xdr:col>10</xdr:col>
      <xdr:colOff>155575</xdr:colOff>
      <xdr:row>78</xdr:row>
      <xdr:rowOff>46673</xdr:rowOff>
    </xdr:to>
    <xdr:sp macro="" textlink="">
      <xdr:nvSpPr>
        <xdr:cNvPr id="408" name="フローチャート : 判断 407">
          <a:extLst>
            <a:ext uri="{FF2B5EF4-FFF2-40B4-BE49-F238E27FC236}">
              <a16:creationId xmlns:a16="http://schemas.microsoft.com/office/drawing/2014/main" id="{00000000-0008-0000-0700-000098010000}"/>
            </a:ext>
          </a:extLst>
        </xdr:cNvPr>
        <xdr:cNvSpPr/>
      </xdr:nvSpPr>
      <xdr:spPr>
        <a:xfrm>
          <a:off x="6921500" y="1331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37800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41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115094</xdr:rowOff>
    </xdr:from>
    <xdr:to>
      <xdr:col>15</xdr:col>
      <xdr:colOff>231775</xdr:colOff>
      <xdr:row>78</xdr:row>
      <xdr:rowOff>45244</xdr:rowOff>
    </xdr:to>
    <xdr:sp macro="" textlink="">
      <xdr:nvSpPr>
        <xdr:cNvPr id="415" name="円/楕円 414">
          <a:extLst>
            <a:ext uri="{FF2B5EF4-FFF2-40B4-BE49-F238E27FC236}">
              <a16:creationId xmlns:a16="http://schemas.microsoft.com/office/drawing/2014/main" id="{00000000-0008-0000-0700-00009F010000}"/>
            </a:ext>
          </a:extLst>
        </xdr:cNvPr>
        <xdr:cNvSpPr/>
      </xdr:nvSpPr>
      <xdr:spPr>
        <a:xfrm>
          <a:off x="10426700" y="1331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93521</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29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11,625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119628</xdr:rowOff>
    </xdr:from>
    <xdr:to>
      <xdr:col>14</xdr:col>
      <xdr:colOff>79375</xdr:colOff>
      <xdr:row>78</xdr:row>
      <xdr:rowOff>49778</xdr:rowOff>
    </xdr:to>
    <xdr:sp macro="" textlink="">
      <xdr:nvSpPr>
        <xdr:cNvPr id="417" name="円/楕円 416">
          <a:extLst>
            <a:ext uri="{FF2B5EF4-FFF2-40B4-BE49-F238E27FC236}">
              <a16:creationId xmlns:a16="http://schemas.microsoft.com/office/drawing/2014/main" id="{00000000-0008-0000-0700-0000A1010000}"/>
            </a:ext>
          </a:extLst>
        </xdr:cNvPr>
        <xdr:cNvSpPr/>
      </xdr:nvSpPr>
      <xdr:spPr>
        <a:xfrm>
          <a:off x="9588500" y="1332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40905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41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132581</xdr:rowOff>
    </xdr:from>
    <xdr:to>
      <xdr:col>12</xdr:col>
      <xdr:colOff>561975</xdr:colOff>
      <xdr:row>78</xdr:row>
      <xdr:rowOff>62731</xdr:rowOff>
    </xdr:to>
    <xdr:sp macro="" textlink="">
      <xdr:nvSpPr>
        <xdr:cNvPr id="419" name="円/楕円 418">
          <a:extLst>
            <a:ext uri="{FF2B5EF4-FFF2-40B4-BE49-F238E27FC236}">
              <a16:creationId xmlns:a16="http://schemas.microsoft.com/office/drawing/2014/main" id="{00000000-0008-0000-0700-0000A3010000}"/>
            </a:ext>
          </a:extLst>
        </xdr:cNvPr>
        <xdr:cNvSpPr/>
      </xdr:nvSpPr>
      <xdr:spPr>
        <a:xfrm>
          <a:off x="8699500" y="133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53858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42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10,707</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116827</xdr:rowOff>
    </xdr:from>
    <xdr:to>
      <xdr:col>11</xdr:col>
      <xdr:colOff>358775</xdr:colOff>
      <xdr:row>78</xdr:row>
      <xdr:rowOff>46977</xdr:rowOff>
    </xdr:to>
    <xdr:sp macro="" textlink="">
      <xdr:nvSpPr>
        <xdr:cNvPr id="421" name="円/楕円 420">
          <a:extLst>
            <a:ext uri="{FF2B5EF4-FFF2-40B4-BE49-F238E27FC236}">
              <a16:creationId xmlns:a16="http://schemas.microsoft.com/office/drawing/2014/main" id="{00000000-0008-0000-0700-0000A5010000}"/>
            </a:ext>
          </a:extLst>
        </xdr:cNvPr>
        <xdr:cNvSpPr/>
      </xdr:nvSpPr>
      <xdr:spPr>
        <a:xfrm>
          <a:off x="7810500" y="1331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38104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41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11,534</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111816</xdr:rowOff>
    </xdr:from>
    <xdr:to>
      <xdr:col>10</xdr:col>
      <xdr:colOff>155575</xdr:colOff>
      <xdr:row>78</xdr:row>
      <xdr:rowOff>41966</xdr:rowOff>
    </xdr:to>
    <xdr:sp macro="" textlink="">
      <xdr:nvSpPr>
        <xdr:cNvPr id="423" name="円/楕円 422">
          <a:extLst>
            <a:ext uri="{FF2B5EF4-FFF2-40B4-BE49-F238E27FC236}">
              <a16:creationId xmlns:a16="http://schemas.microsoft.com/office/drawing/2014/main" id="{00000000-0008-0000-0700-0000A7010000}"/>
            </a:ext>
          </a:extLst>
        </xdr:cNvPr>
        <xdr:cNvSpPr/>
      </xdr:nvSpPr>
      <xdr:spPr>
        <a:xfrm>
          <a:off x="6921500" y="1331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58493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08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11,797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57534</xdr:rowOff>
    </xdr:from>
    <xdr:to>
      <xdr:col>15</xdr:col>
      <xdr:colOff>180340</xdr:colOff>
      <xdr:row>99</xdr:row>
      <xdr:rowOff>36829</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488034"/>
          <a:ext cx="1270" cy="1522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65497</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70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20,004</a:t>
          </a:r>
          <a:endParaRPr kumimoji="1" lang="ja-JP" altLang="en-US" sz="1000" b="1">
            <a:latin typeface="ＭＳ Ｐゴシック"/>
          </a:endParaRPr>
        </a:p>
      </xdr:txBody>
    </xdr:sp>
    <xdr:clientData/>
  </xdr:oneCellAnchor>
  <xdr:twoCellAnchor>
    <xdr:from>
      <xdr:col>15</xdr:col>
      <xdr:colOff>92075</xdr:colOff>
      <xdr:row>99</xdr:row>
      <xdr:rowOff>36829</xdr:rowOff>
    </xdr:from>
    <xdr:to>
      <xdr:col>15</xdr:col>
      <xdr:colOff>269875</xdr:colOff>
      <xdr:row>99</xdr:row>
      <xdr:rowOff>36829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701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4211</xdr:rowOff>
    </xdr:from>
    <xdr:ext cx="690189"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632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4,015,656</a:t>
          </a:r>
          <a:endParaRPr kumimoji="1" lang="ja-JP" altLang="en-US" sz="1000" b="1">
            <a:latin typeface="ＭＳ Ｐゴシック"/>
          </a:endParaRPr>
        </a:p>
      </xdr:txBody>
    </xdr:sp>
    <xdr:clientData/>
  </xdr:oneCellAnchor>
  <xdr:twoCellAnchor>
    <xdr:from>
      <xdr:col>15</xdr:col>
      <xdr:colOff>92075</xdr:colOff>
      <xdr:row>90</xdr:row>
      <xdr:rowOff>57534</xdr:rowOff>
    </xdr:from>
    <xdr:to>
      <xdr:col>15</xdr:col>
      <xdr:colOff>269875</xdr:colOff>
      <xdr:row>90</xdr:row>
      <xdr:rowOff>57534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48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26267</xdr:rowOff>
    </xdr:from>
    <xdr:to>
      <xdr:col>15</xdr:col>
      <xdr:colOff>180975</xdr:colOff>
      <xdr:row>99</xdr:row>
      <xdr:rowOff>31606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999817"/>
          <a:ext cx="838200" cy="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154396</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78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88,138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131519</xdr:rowOff>
    </xdr:from>
    <xdr:to>
      <xdr:col>15</xdr:col>
      <xdr:colOff>231775</xdr:colOff>
      <xdr:row>99</xdr:row>
      <xdr:rowOff>61669</xdr:rowOff>
    </xdr:to>
    <xdr:sp macro="" textlink="">
      <xdr:nvSpPr>
        <xdr:cNvPr id="455" name="フローチャート : 判断 454">
          <a:extLst>
            <a:ext uri="{FF2B5EF4-FFF2-40B4-BE49-F238E27FC236}">
              <a16:creationId xmlns:a16="http://schemas.microsoft.com/office/drawing/2014/main" id="{00000000-0008-0000-0700-0000C7010000}"/>
            </a:ext>
          </a:extLst>
        </xdr:cNvPr>
        <xdr:cNvSpPr/>
      </xdr:nvSpPr>
      <xdr:spPr>
        <a:xfrm>
          <a:off x="10426700" y="169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17890</xdr:rowOff>
    </xdr:from>
    <xdr:to>
      <xdr:col>14</xdr:col>
      <xdr:colOff>28575</xdr:colOff>
      <xdr:row>99</xdr:row>
      <xdr:rowOff>31606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8750300" y="169914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130883</xdr:rowOff>
    </xdr:from>
    <xdr:to>
      <xdr:col>14</xdr:col>
      <xdr:colOff>79375</xdr:colOff>
      <xdr:row>99</xdr:row>
      <xdr:rowOff>61033</xdr:rowOff>
    </xdr:to>
    <xdr:sp macro="" textlink="">
      <xdr:nvSpPr>
        <xdr:cNvPr id="457" name="フローチャート : 判断 456">
          <a:extLst>
            <a:ext uri="{FF2B5EF4-FFF2-40B4-BE49-F238E27FC236}">
              <a16:creationId xmlns:a16="http://schemas.microsoft.com/office/drawing/2014/main" id="{00000000-0008-0000-0700-0000C9010000}"/>
            </a:ext>
          </a:extLst>
        </xdr:cNvPr>
        <xdr:cNvSpPr/>
      </xdr:nvSpPr>
      <xdr:spPr>
        <a:xfrm>
          <a:off x="9588500" y="169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77560</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70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17890</xdr:rowOff>
    </xdr:from>
    <xdr:to>
      <xdr:col>12</xdr:col>
      <xdr:colOff>511175</xdr:colOff>
      <xdr:row>99</xdr:row>
      <xdr:rowOff>21806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991440"/>
          <a:ext cx="889000" cy="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144638</xdr:rowOff>
    </xdr:from>
    <xdr:to>
      <xdr:col>12</xdr:col>
      <xdr:colOff>561975</xdr:colOff>
      <xdr:row>99</xdr:row>
      <xdr:rowOff>74788</xdr:rowOff>
    </xdr:to>
    <xdr:sp macro="" textlink="">
      <xdr:nvSpPr>
        <xdr:cNvPr id="460" name="フローチャート : 判断 459">
          <a:extLst>
            <a:ext uri="{FF2B5EF4-FFF2-40B4-BE49-F238E27FC236}">
              <a16:creationId xmlns:a16="http://schemas.microsoft.com/office/drawing/2014/main" id="{00000000-0008-0000-0700-0000CC010000}"/>
            </a:ext>
          </a:extLst>
        </xdr:cNvPr>
        <xdr:cNvSpPr/>
      </xdr:nvSpPr>
      <xdr:spPr>
        <a:xfrm>
          <a:off x="8699500" y="1694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65915</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703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21806</xdr:rowOff>
    </xdr:from>
    <xdr:to>
      <xdr:col>11</xdr:col>
      <xdr:colOff>307975</xdr:colOff>
      <xdr:row>99</xdr:row>
      <xdr:rowOff>29851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995356"/>
          <a:ext cx="8890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144245</xdr:rowOff>
    </xdr:from>
    <xdr:to>
      <xdr:col>11</xdr:col>
      <xdr:colOff>358775</xdr:colOff>
      <xdr:row>99</xdr:row>
      <xdr:rowOff>74395</xdr:rowOff>
    </xdr:to>
    <xdr:sp macro="" textlink="">
      <xdr:nvSpPr>
        <xdr:cNvPr id="463" name="フローチャート : 判断 462">
          <a:extLst>
            <a:ext uri="{FF2B5EF4-FFF2-40B4-BE49-F238E27FC236}">
              <a16:creationId xmlns:a16="http://schemas.microsoft.com/office/drawing/2014/main" id="{00000000-0008-0000-0700-0000CF010000}"/>
            </a:ext>
          </a:extLst>
        </xdr:cNvPr>
        <xdr:cNvSpPr/>
      </xdr:nvSpPr>
      <xdr:spPr>
        <a:xfrm>
          <a:off x="7810500" y="1694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65522</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703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147056</xdr:rowOff>
    </xdr:from>
    <xdr:to>
      <xdr:col>10</xdr:col>
      <xdr:colOff>155575</xdr:colOff>
      <xdr:row>99</xdr:row>
      <xdr:rowOff>77206</xdr:rowOff>
    </xdr:to>
    <xdr:sp macro="" textlink="">
      <xdr:nvSpPr>
        <xdr:cNvPr id="465" name="フローチャート : 判断 464">
          <a:extLst>
            <a:ext uri="{FF2B5EF4-FFF2-40B4-BE49-F238E27FC236}">
              <a16:creationId xmlns:a16="http://schemas.microsoft.com/office/drawing/2014/main" id="{00000000-0008-0000-0700-0000D1010000}"/>
            </a:ext>
          </a:extLst>
        </xdr:cNvPr>
        <xdr:cNvSpPr/>
      </xdr:nvSpPr>
      <xdr:spPr>
        <a:xfrm>
          <a:off x="6921500" y="1694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93733</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72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146917</xdr:rowOff>
    </xdr:from>
    <xdr:to>
      <xdr:col>15</xdr:col>
      <xdr:colOff>231775</xdr:colOff>
      <xdr:row>99</xdr:row>
      <xdr:rowOff>77067</xdr:rowOff>
    </xdr:to>
    <xdr:sp macro="" textlink="">
      <xdr:nvSpPr>
        <xdr:cNvPr id="472" name="円/楕円 471">
          <a:extLst>
            <a:ext uri="{FF2B5EF4-FFF2-40B4-BE49-F238E27FC236}">
              <a16:creationId xmlns:a16="http://schemas.microsoft.com/office/drawing/2014/main" id="{00000000-0008-0000-0700-0000D8010000}"/>
            </a:ext>
          </a:extLst>
        </xdr:cNvPr>
        <xdr:cNvSpPr/>
      </xdr:nvSpPr>
      <xdr:spPr>
        <a:xfrm>
          <a:off x="10426700" y="1694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109947</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91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47,725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152256</xdr:rowOff>
    </xdr:from>
    <xdr:to>
      <xdr:col>14</xdr:col>
      <xdr:colOff>79375</xdr:colOff>
      <xdr:row>99</xdr:row>
      <xdr:rowOff>82406</xdr:rowOff>
    </xdr:to>
    <xdr:sp macro="" textlink="">
      <xdr:nvSpPr>
        <xdr:cNvPr id="474" name="円/楕円 473">
          <a:extLst>
            <a:ext uri="{FF2B5EF4-FFF2-40B4-BE49-F238E27FC236}">
              <a16:creationId xmlns:a16="http://schemas.microsoft.com/office/drawing/2014/main" id="{00000000-0008-0000-0700-0000DA010000}"/>
            </a:ext>
          </a:extLst>
        </xdr:cNvPr>
        <xdr:cNvSpPr/>
      </xdr:nvSpPr>
      <xdr:spPr>
        <a:xfrm>
          <a:off x="9588500" y="169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73533</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704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33,711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138540</xdr:rowOff>
    </xdr:from>
    <xdr:to>
      <xdr:col>12</xdr:col>
      <xdr:colOff>561975</xdr:colOff>
      <xdr:row>99</xdr:row>
      <xdr:rowOff>68690</xdr:rowOff>
    </xdr:to>
    <xdr:sp macro="" textlink="">
      <xdr:nvSpPr>
        <xdr:cNvPr id="476" name="円/楕円 475">
          <a:extLst>
            <a:ext uri="{FF2B5EF4-FFF2-40B4-BE49-F238E27FC236}">
              <a16:creationId xmlns:a16="http://schemas.microsoft.com/office/drawing/2014/main" id="{00000000-0008-0000-0700-0000DC010000}"/>
            </a:ext>
          </a:extLst>
        </xdr:cNvPr>
        <xdr:cNvSpPr/>
      </xdr:nvSpPr>
      <xdr:spPr>
        <a:xfrm>
          <a:off x="8699500" y="169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85217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71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69,712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142456</xdr:rowOff>
    </xdr:from>
    <xdr:to>
      <xdr:col>11</xdr:col>
      <xdr:colOff>358775</xdr:colOff>
      <xdr:row>99</xdr:row>
      <xdr:rowOff>72606</xdr:rowOff>
    </xdr:to>
    <xdr:sp macro="" textlink="">
      <xdr:nvSpPr>
        <xdr:cNvPr id="478" name="円/楕円 477">
          <a:extLst>
            <a:ext uri="{FF2B5EF4-FFF2-40B4-BE49-F238E27FC236}">
              <a16:creationId xmlns:a16="http://schemas.microsoft.com/office/drawing/2014/main" id="{00000000-0008-0000-0700-0000DE010000}"/>
            </a:ext>
          </a:extLst>
        </xdr:cNvPr>
        <xdr:cNvSpPr/>
      </xdr:nvSpPr>
      <xdr:spPr>
        <a:xfrm>
          <a:off x="7810500" y="1694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89133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71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59,432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150501</xdr:rowOff>
    </xdr:from>
    <xdr:to>
      <xdr:col>10</xdr:col>
      <xdr:colOff>155575</xdr:colOff>
      <xdr:row>99</xdr:row>
      <xdr:rowOff>80651</xdr:rowOff>
    </xdr:to>
    <xdr:sp macro="" textlink="">
      <xdr:nvSpPr>
        <xdr:cNvPr id="480" name="円/楕円 479">
          <a:extLst>
            <a:ext uri="{FF2B5EF4-FFF2-40B4-BE49-F238E27FC236}">
              <a16:creationId xmlns:a16="http://schemas.microsoft.com/office/drawing/2014/main" id="{00000000-0008-0000-0700-0000E0010000}"/>
            </a:ext>
          </a:extLst>
        </xdr:cNvPr>
        <xdr:cNvSpPr/>
      </xdr:nvSpPr>
      <xdr:spPr>
        <a:xfrm>
          <a:off x="6921500" y="1695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71778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704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38,316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163605</xdr:rowOff>
    </xdr:from>
    <xdr:to>
      <xdr:col>23</xdr:col>
      <xdr:colOff>516889</xdr:colOff>
      <xdr:row>40</xdr:row>
      <xdr:rowOff>1642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307105"/>
          <a:ext cx="1269" cy="155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40</xdr:row>
      <xdr:rowOff>5469</xdr:rowOff>
    </xdr:from>
    <xdr:ext cx="534377"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86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15,455</a:t>
          </a:r>
          <a:endParaRPr kumimoji="1" lang="ja-JP" altLang="en-US" sz="1000" b="1">
            <a:latin typeface="ＭＳ Ｐゴシック"/>
          </a:endParaRPr>
        </a:p>
      </xdr:txBody>
    </xdr:sp>
    <xdr:clientData/>
  </xdr:oneCellAnchor>
  <xdr:twoCellAnchor>
    <xdr:from>
      <xdr:col>23</xdr:col>
      <xdr:colOff>428625</xdr:colOff>
      <xdr:row>40</xdr:row>
      <xdr:rowOff>1642</xdr:rowOff>
    </xdr:from>
    <xdr:to>
      <xdr:col>23</xdr:col>
      <xdr:colOff>606425</xdr:colOff>
      <xdr:row>40</xdr:row>
      <xdr:rowOff>1642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8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110282</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08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110,536</a:t>
          </a:r>
          <a:endParaRPr kumimoji="1" lang="ja-JP" altLang="en-US" sz="1000" b="1">
            <a:latin typeface="ＭＳ Ｐゴシック"/>
          </a:endParaRPr>
        </a:p>
      </xdr:txBody>
    </xdr:sp>
    <xdr:clientData/>
  </xdr:oneCellAnchor>
  <xdr:twoCellAnchor>
    <xdr:from>
      <xdr:col>23</xdr:col>
      <xdr:colOff>428625</xdr:colOff>
      <xdr:row>30</xdr:row>
      <xdr:rowOff>163605</xdr:rowOff>
    </xdr:from>
    <xdr:to>
      <xdr:col>23</xdr:col>
      <xdr:colOff>606425</xdr:colOff>
      <xdr:row>30</xdr:row>
      <xdr:rowOff>163605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30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102079</xdr:rowOff>
    </xdr:from>
    <xdr:to>
      <xdr:col>23</xdr:col>
      <xdr:colOff>517525</xdr:colOff>
      <xdr:row>36</xdr:row>
      <xdr:rowOff>141953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274279"/>
          <a:ext cx="838200" cy="3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101927</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445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36,381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123500</xdr:rowOff>
    </xdr:from>
    <xdr:to>
      <xdr:col>23</xdr:col>
      <xdr:colOff>568325</xdr:colOff>
      <xdr:row>38</xdr:row>
      <xdr:rowOff>53650</xdr:rowOff>
    </xdr:to>
    <xdr:sp macro="" textlink="">
      <xdr:nvSpPr>
        <xdr:cNvPr id="515" name="フローチャート : 判断 514">
          <a:extLst>
            <a:ext uri="{FF2B5EF4-FFF2-40B4-BE49-F238E27FC236}">
              <a16:creationId xmlns:a16="http://schemas.microsoft.com/office/drawing/2014/main" id="{00000000-0008-0000-0700-000003020000}"/>
            </a:ext>
          </a:extLst>
        </xdr:cNvPr>
        <xdr:cNvSpPr/>
      </xdr:nvSpPr>
      <xdr:spPr>
        <a:xfrm>
          <a:off x="16268700" y="64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28388</xdr:rowOff>
    </xdr:from>
    <xdr:to>
      <xdr:col>22</xdr:col>
      <xdr:colOff>365125</xdr:colOff>
      <xdr:row>36</xdr:row>
      <xdr:rowOff>141953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592300" y="6200588"/>
          <a:ext cx="889000" cy="11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33644</xdr:rowOff>
    </xdr:from>
    <xdr:to>
      <xdr:col>22</xdr:col>
      <xdr:colOff>415925</xdr:colOff>
      <xdr:row>38</xdr:row>
      <xdr:rowOff>135244</xdr:rowOff>
    </xdr:to>
    <xdr:sp macro="" textlink="">
      <xdr:nvSpPr>
        <xdr:cNvPr id="517" name="フローチャート : 判断 516">
          <a:extLst>
            <a:ext uri="{FF2B5EF4-FFF2-40B4-BE49-F238E27FC236}">
              <a16:creationId xmlns:a16="http://schemas.microsoft.com/office/drawing/2014/main" id="{00000000-0008-0000-0700-000005020000}"/>
            </a:ext>
          </a:extLst>
        </xdr:cNvPr>
        <xdr:cNvSpPr/>
      </xdr:nvSpPr>
      <xdr:spPr>
        <a:xfrm>
          <a:off x="15430500" y="654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126371</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64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28388</xdr:rowOff>
    </xdr:from>
    <xdr:to>
      <xdr:col>21</xdr:col>
      <xdr:colOff>161925</xdr:colOff>
      <xdr:row>36</xdr:row>
      <xdr:rowOff>154281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200588"/>
          <a:ext cx="889000" cy="12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81715</xdr:rowOff>
    </xdr:from>
    <xdr:to>
      <xdr:col>21</xdr:col>
      <xdr:colOff>212725</xdr:colOff>
      <xdr:row>39</xdr:row>
      <xdr:rowOff>11865</xdr:rowOff>
    </xdr:to>
    <xdr:sp macro="" textlink="">
      <xdr:nvSpPr>
        <xdr:cNvPr id="520" name="フローチャート : 判断 519">
          <a:extLst>
            <a:ext uri="{FF2B5EF4-FFF2-40B4-BE49-F238E27FC236}">
              <a16:creationId xmlns:a16="http://schemas.microsoft.com/office/drawing/2014/main" id="{00000000-0008-0000-0700-000008020000}"/>
            </a:ext>
          </a:extLst>
        </xdr:cNvPr>
        <xdr:cNvSpPr/>
      </xdr:nvSpPr>
      <xdr:spPr>
        <a:xfrm>
          <a:off x="14541500" y="659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2992</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68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154281</xdr:rowOff>
    </xdr:from>
    <xdr:to>
      <xdr:col>19</xdr:col>
      <xdr:colOff>644525</xdr:colOff>
      <xdr:row>37</xdr:row>
      <xdr:rowOff>52930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326481"/>
          <a:ext cx="889000" cy="7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85569</xdr:rowOff>
    </xdr:from>
    <xdr:to>
      <xdr:col>20</xdr:col>
      <xdr:colOff>9525</xdr:colOff>
      <xdr:row>39</xdr:row>
      <xdr:rowOff>15719</xdr:rowOff>
    </xdr:to>
    <xdr:sp macro="" textlink="">
      <xdr:nvSpPr>
        <xdr:cNvPr id="523" name="フローチャート : 判断 522">
          <a:extLst>
            <a:ext uri="{FF2B5EF4-FFF2-40B4-BE49-F238E27FC236}">
              <a16:creationId xmlns:a16="http://schemas.microsoft.com/office/drawing/2014/main" id="{00000000-0008-0000-0700-00000B020000}"/>
            </a:ext>
          </a:extLst>
        </xdr:cNvPr>
        <xdr:cNvSpPr/>
      </xdr:nvSpPr>
      <xdr:spPr>
        <a:xfrm>
          <a:off x="13652500" y="660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6846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69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150247</xdr:rowOff>
    </xdr:from>
    <xdr:to>
      <xdr:col>18</xdr:col>
      <xdr:colOff>492125</xdr:colOff>
      <xdr:row>39</xdr:row>
      <xdr:rowOff>80397</xdr:rowOff>
    </xdr:to>
    <xdr:sp macro="" textlink="">
      <xdr:nvSpPr>
        <xdr:cNvPr id="525" name="フローチャート : 判断 524">
          <a:extLst>
            <a:ext uri="{FF2B5EF4-FFF2-40B4-BE49-F238E27FC236}">
              <a16:creationId xmlns:a16="http://schemas.microsoft.com/office/drawing/2014/main" id="{00000000-0008-0000-0700-00000D020000}"/>
            </a:ext>
          </a:extLst>
        </xdr:cNvPr>
        <xdr:cNvSpPr/>
      </xdr:nvSpPr>
      <xdr:spPr>
        <a:xfrm>
          <a:off x="12763500" y="66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71524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75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51279</xdr:rowOff>
    </xdr:from>
    <xdr:to>
      <xdr:col>23</xdr:col>
      <xdr:colOff>568325</xdr:colOff>
      <xdr:row>36</xdr:row>
      <xdr:rowOff>152879</xdr:rowOff>
    </xdr:to>
    <xdr:sp macro="" textlink="">
      <xdr:nvSpPr>
        <xdr:cNvPr id="532" name="円/楕円 531">
          <a:extLst>
            <a:ext uri="{FF2B5EF4-FFF2-40B4-BE49-F238E27FC236}">
              <a16:creationId xmlns:a16="http://schemas.microsoft.com/office/drawing/2014/main" id="{00000000-0008-0000-0700-000014020000}"/>
            </a:ext>
          </a:extLst>
        </xdr:cNvPr>
        <xdr:cNvSpPr/>
      </xdr:nvSpPr>
      <xdr:spPr>
        <a:xfrm>
          <a:off x="16268700" y="622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74156</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07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51,304</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91153</xdr:rowOff>
    </xdr:from>
    <xdr:to>
      <xdr:col>22</xdr:col>
      <xdr:colOff>415925</xdr:colOff>
      <xdr:row>37</xdr:row>
      <xdr:rowOff>21303</xdr:rowOff>
    </xdr:to>
    <xdr:sp macro="" textlink="">
      <xdr:nvSpPr>
        <xdr:cNvPr id="534" name="円/楕円 533">
          <a:extLst>
            <a:ext uri="{FF2B5EF4-FFF2-40B4-BE49-F238E27FC236}">
              <a16:creationId xmlns:a16="http://schemas.microsoft.com/office/drawing/2014/main" id="{00000000-0008-0000-0700-000016020000}"/>
            </a:ext>
          </a:extLst>
        </xdr:cNvPr>
        <xdr:cNvSpPr/>
      </xdr:nvSpPr>
      <xdr:spPr>
        <a:xfrm>
          <a:off x="15430500" y="626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37830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03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48,862</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149038</xdr:rowOff>
    </xdr:from>
    <xdr:to>
      <xdr:col>21</xdr:col>
      <xdr:colOff>212725</xdr:colOff>
      <xdr:row>36</xdr:row>
      <xdr:rowOff>79188</xdr:rowOff>
    </xdr:to>
    <xdr:sp macro="" textlink="">
      <xdr:nvSpPr>
        <xdr:cNvPr id="536" name="円/楕円 535">
          <a:extLst>
            <a:ext uri="{FF2B5EF4-FFF2-40B4-BE49-F238E27FC236}">
              <a16:creationId xmlns:a16="http://schemas.microsoft.com/office/drawing/2014/main" id="{00000000-0008-0000-0700-000018020000}"/>
            </a:ext>
          </a:extLst>
        </xdr:cNvPr>
        <xdr:cNvSpPr/>
      </xdr:nvSpPr>
      <xdr:spPr>
        <a:xfrm>
          <a:off x="14541500" y="614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95715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592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55,817</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103481</xdr:rowOff>
    </xdr:from>
    <xdr:to>
      <xdr:col>20</xdr:col>
      <xdr:colOff>9525</xdr:colOff>
      <xdr:row>37</xdr:row>
      <xdr:rowOff>33631</xdr:rowOff>
    </xdr:to>
    <xdr:sp macro="" textlink="">
      <xdr:nvSpPr>
        <xdr:cNvPr id="538" name="円/楕円 537">
          <a:extLst>
            <a:ext uri="{FF2B5EF4-FFF2-40B4-BE49-F238E27FC236}">
              <a16:creationId xmlns:a16="http://schemas.microsoft.com/office/drawing/2014/main" id="{00000000-0008-0000-0700-00001A020000}"/>
            </a:ext>
          </a:extLst>
        </xdr:cNvPr>
        <xdr:cNvSpPr/>
      </xdr:nvSpPr>
      <xdr:spPr>
        <a:xfrm>
          <a:off x="13652500" y="627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50158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05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48,107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2130</xdr:rowOff>
    </xdr:from>
    <xdr:to>
      <xdr:col>18</xdr:col>
      <xdr:colOff>492125</xdr:colOff>
      <xdr:row>37</xdr:row>
      <xdr:rowOff>103730</xdr:rowOff>
    </xdr:to>
    <xdr:sp macro="" textlink="">
      <xdr:nvSpPr>
        <xdr:cNvPr id="540" name="円/楕円 539">
          <a:extLst>
            <a:ext uri="{FF2B5EF4-FFF2-40B4-BE49-F238E27FC236}">
              <a16:creationId xmlns:a16="http://schemas.microsoft.com/office/drawing/2014/main" id="{00000000-0008-0000-0700-00001C020000}"/>
            </a:ext>
          </a:extLst>
        </xdr:cNvPr>
        <xdr:cNvSpPr/>
      </xdr:nvSpPr>
      <xdr:spPr>
        <a:xfrm>
          <a:off x="12763500" y="634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120257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12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43,814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112203</xdr:rowOff>
    </xdr:from>
    <xdr:to>
      <xdr:col>23</xdr:col>
      <xdr:colOff>516889</xdr:colOff>
      <xdr:row>58</xdr:row>
      <xdr:rowOff>100769</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856153"/>
          <a:ext cx="1269" cy="1188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104596</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4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30,218</a:t>
          </a:r>
          <a:endParaRPr kumimoji="1" lang="ja-JP" altLang="en-US" sz="1000" b="1">
            <a:latin typeface="ＭＳ Ｐゴシック"/>
          </a:endParaRPr>
        </a:p>
      </xdr:txBody>
    </xdr:sp>
    <xdr:clientData/>
  </xdr:oneCellAnchor>
  <xdr:twoCellAnchor>
    <xdr:from>
      <xdr:col>23</xdr:col>
      <xdr:colOff>428625</xdr:colOff>
      <xdr:row>58</xdr:row>
      <xdr:rowOff>100769</xdr:rowOff>
    </xdr:from>
    <xdr:to>
      <xdr:col>23</xdr:col>
      <xdr:colOff>606425</xdr:colOff>
      <xdr:row>58</xdr:row>
      <xdr:rowOff>100769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4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58880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63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342,217</a:t>
          </a:r>
          <a:endParaRPr kumimoji="1" lang="ja-JP" altLang="en-US" sz="1000" b="1">
            <a:latin typeface="ＭＳ Ｐゴシック"/>
          </a:endParaRPr>
        </a:p>
      </xdr:txBody>
    </xdr:sp>
    <xdr:clientData/>
  </xdr:oneCellAnchor>
  <xdr:twoCellAnchor>
    <xdr:from>
      <xdr:col>23</xdr:col>
      <xdr:colOff>428625</xdr:colOff>
      <xdr:row>51</xdr:row>
      <xdr:rowOff>112203</xdr:rowOff>
    </xdr:from>
    <xdr:to>
      <xdr:col>23</xdr:col>
      <xdr:colOff>606425</xdr:colOff>
      <xdr:row>51</xdr:row>
      <xdr:rowOff>112203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85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23674</xdr:rowOff>
    </xdr:from>
    <xdr:to>
      <xdr:col>23</xdr:col>
      <xdr:colOff>517525</xdr:colOff>
      <xdr:row>58</xdr:row>
      <xdr:rowOff>59972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967774"/>
          <a:ext cx="838200" cy="3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61138</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62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78,291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38261</xdr:rowOff>
    </xdr:from>
    <xdr:to>
      <xdr:col>23</xdr:col>
      <xdr:colOff>568325</xdr:colOff>
      <xdr:row>57</xdr:row>
      <xdr:rowOff>139861</xdr:rowOff>
    </xdr:to>
    <xdr:sp macro="" textlink="">
      <xdr:nvSpPr>
        <xdr:cNvPr id="572" name="フローチャート : 判断 571">
          <a:extLst>
            <a:ext uri="{FF2B5EF4-FFF2-40B4-BE49-F238E27FC236}">
              <a16:creationId xmlns:a16="http://schemas.microsoft.com/office/drawing/2014/main" id="{00000000-0008-0000-0700-00003C020000}"/>
            </a:ext>
          </a:extLst>
        </xdr:cNvPr>
        <xdr:cNvSpPr/>
      </xdr:nvSpPr>
      <xdr:spPr>
        <a:xfrm>
          <a:off x="16268700" y="981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23674</xdr:rowOff>
    </xdr:from>
    <xdr:to>
      <xdr:col>22</xdr:col>
      <xdr:colOff>365125</xdr:colOff>
      <xdr:row>58</xdr:row>
      <xdr:rowOff>37535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967774"/>
          <a:ext cx="889000" cy="1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58424</xdr:rowOff>
    </xdr:from>
    <xdr:to>
      <xdr:col>22</xdr:col>
      <xdr:colOff>415925</xdr:colOff>
      <xdr:row>57</xdr:row>
      <xdr:rowOff>160024</xdr:rowOff>
    </xdr:to>
    <xdr:sp macro="" textlink="">
      <xdr:nvSpPr>
        <xdr:cNvPr id="574" name="フローチャート : 判断 573">
          <a:extLst>
            <a:ext uri="{FF2B5EF4-FFF2-40B4-BE49-F238E27FC236}">
              <a16:creationId xmlns:a16="http://schemas.microsoft.com/office/drawing/2014/main" id="{00000000-0008-0000-0700-00003E020000}"/>
            </a:ext>
          </a:extLst>
        </xdr:cNvPr>
        <xdr:cNvSpPr/>
      </xdr:nvSpPr>
      <xdr:spPr>
        <a:xfrm>
          <a:off x="15430500" y="983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5101</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60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102015</xdr:rowOff>
    </xdr:from>
    <xdr:to>
      <xdr:col>21</xdr:col>
      <xdr:colOff>161925</xdr:colOff>
      <xdr:row>58</xdr:row>
      <xdr:rowOff>37535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874665"/>
          <a:ext cx="889000" cy="10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100033</xdr:rowOff>
    </xdr:from>
    <xdr:to>
      <xdr:col>21</xdr:col>
      <xdr:colOff>212725</xdr:colOff>
      <xdr:row>58</xdr:row>
      <xdr:rowOff>30183</xdr:rowOff>
    </xdr:to>
    <xdr:sp macro="" textlink="">
      <xdr:nvSpPr>
        <xdr:cNvPr id="577" name="フローチャート : 判断 576">
          <a:extLst>
            <a:ext uri="{FF2B5EF4-FFF2-40B4-BE49-F238E27FC236}">
              <a16:creationId xmlns:a16="http://schemas.microsoft.com/office/drawing/2014/main" id="{00000000-0008-0000-0700-000041020000}"/>
            </a:ext>
          </a:extLst>
        </xdr:cNvPr>
        <xdr:cNvSpPr/>
      </xdr:nvSpPr>
      <xdr:spPr>
        <a:xfrm>
          <a:off x="14541500" y="98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46710</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64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102015</xdr:rowOff>
    </xdr:from>
    <xdr:to>
      <xdr:col>19</xdr:col>
      <xdr:colOff>644525</xdr:colOff>
      <xdr:row>58</xdr:row>
      <xdr:rowOff>52382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874665"/>
          <a:ext cx="889000" cy="12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116416</xdr:rowOff>
    </xdr:from>
    <xdr:to>
      <xdr:col>20</xdr:col>
      <xdr:colOff>9525</xdr:colOff>
      <xdr:row>58</xdr:row>
      <xdr:rowOff>46566</xdr:rowOff>
    </xdr:to>
    <xdr:sp macro="" textlink="">
      <xdr:nvSpPr>
        <xdr:cNvPr id="580" name="フローチャート : 判断 579">
          <a:extLst>
            <a:ext uri="{FF2B5EF4-FFF2-40B4-BE49-F238E27FC236}">
              <a16:creationId xmlns:a16="http://schemas.microsoft.com/office/drawing/2014/main" id="{00000000-0008-0000-0700-000044020000}"/>
            </a:ext>
          </a:extLst>
        </xdr:cNvPr>
        <xdr:cNvSpPr/>
      </xdr:nvSpPr>
      <xdr:spPr>
        <a:xfrm>
          <a:off x="13652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37693</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98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125446</xdr:rowOff>
    </xdr:from>
    <xdr:to>
      <xdr:col>18</xdr:col>
      <xdr:colOff>492125</xdr:colOff>
      <xdr:row>58</xdr:row>
      <xdr:rowOff>55596</xdr:rowOff>
    </xdr:to>
    <xdr:sp macro="" textlink="">
      <xdr:nvSpPr>
        <xdr:cNvPr id="582" name="フローチャート : 判断 581">
          <a:extLst>
            <a:ext uri="{FF2B5EF4-FFF2-40B4-BE49-F238E27FC236}">
              <a16:creationId xmlns:a16="http://schemas.microsoft.com/office/drawing/2014/main" id="{00000000-0008-0000-0700-000046020000}"/>
            </a:ext>
          </a:extLst>
        </xdr:cNvPr>
        <xdr:cNvSpPr/>
      </xdr:nvSpPr>
      <xdr:spPr>
        <a:xfrm>
          <a:off x="12763500" y="989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72123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67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9172</xdr:rowOff>
    </xdr:from>
    <xdr:to>
      <xdr:col>23</xdr:col>
      <xdr:colOff>568325</xdr:colOff>
      <xdr:row>58</xdr:row>
      <xdr:rowOff>110772</xdr:rowOff>
    </xdr:to>
    <xdr:sp macro="" textlink="">
      <xdr:nvSpPr>
        <xdr:cNvPr id="589" name="円/楕円 588">
          <a:extLst>
            <a:ext uri="{FF2B5EF4-FFF2-40B4-BE49-F238E27FC236}">
              <a16:creationId xmlns:a16="http://schemas.microsoft.com/office/drawing/2014/main" id="{00000000-0008-0000-0700-00004D020000}"/>
            </a:ext>
          </a:extLst>
        </xdr:cNvPr>
        <xdr:cNvSpPr/>
      </xdr:nvSpPr>
      <xdr:spPr>
        <a:xfrm>
          <a:off x="16268700" y="995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95549</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6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40,926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144324</xdr:rowOff>
    </xdr:from>
    <xdr:to>
      <xdr:col>22</xdr:col>
      <xdr:colOff>415925</xdr:colOff>
      <xdr:row>58</xdr:row>
      <xdr:rowOff>74474</xdr:rowOff>
    </xdr:to>
    <xdr:sp macro="" textlink="">
      <xdr:nvSpPr>
        <xdr:cNvPr id="591" name="円/楕円 590">
          <a:extLst>
            <a:ext uri="{FF2B5EF4-FFF2-40B4-BE49-F238E27FC236}">
              <a16:creationId xmlns:a16="http://schemas.microsoft.com/office/drawing/2014/main" id="{00000000-0008-0000-0700-00004F020000}"/>
            </a:ext>
          </a:extLst>
        </xdr:cNvPr>
        <xdr:cNvSpPr/>
      </xdr:nvSpPr>
      <xdr:spPr>
        <a:xfrm>
          <a:off x="15430500" y="991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65601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00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50,453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158185</xdr:rowOff>
    </xdr:from>
    <xdr:to>
      <xdr:col>21</xdr:col>
      <xdr:colOff>212725</xdr:colOff>
      <xdr:row>58</xdr:row>
      <xdr:rowOff>88335</xdr:rowOff>
    </xdr:to>
    <xdr:sp macro="" textlink="">
      <xdr:nvSpPr>
        <xdr:cNvPr id="593" name="円/楕円 592">
          <a:extLst>
            <a:ext uri="{FF2B5EF4-FFF2-40B4-BE49-F238E27FC236}">
              <a16:creationId xmlns:a16="http://schemas.microsoft.com/office/drawing/2014/main" id="{00000000-0008-0000-0700-000051020000}"/>
            </a:ext>
          </a:extLst>
        </xdr:cNvPr>
        <xdr:cNvSpPr/>
      </xdr:nvSpPr>
      <xdr:spPr>
        <a:xfrm>
          <a:off x="14541500" y="993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79462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02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46,815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51215</xdr:rowOff>
    </xdr:from>
    <xdr:to>
      <xdr:col>20</xdr:col>
      <xdr:colOff>9525</xdr:colOff>
      <xdr:row>57</xdr:row>
      <xdr:rowOff>152815</xdr:rowOff>
    </xdr:to>
    <xdr:sp macro="" textlink="">
      <xdr:nvSpPr>
        <xdr:cNvPr id="595" name="円/楕円 594">
          <a:extLst>
            <a:ext uri="{FF2B5EF4-FFF2-40B4-BE49-F238E27FC236}">
              <a16:creationId xmlns:a16="http://schemas.microsoft.com/office/drawing/2014/main" id="{00000000-0008-0000-0700-000053020000}"/>
            </a:ext>
          </a:extLst>
        </xdr:cNvPr>
        <xdr:cNvSpPr/>
      </xdr:nvSpPr>
      <xdr:spPr>
        <a:xfrm>
          <a:off x="13652500" y="982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169342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59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74,891</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1582</xdr:rowOff>
    </xdr:from>
    <xdr:to>
      <xdr:col>18</xdr:col>
      <xdr:colOff>492125</xdr:colOff>
      <xdr:row>58</xdr:row>
      <xdr:rowOff>103182</xdr:rowOff>
    </xdr:to>
    <xdr:sp macro="" textlink="">
      <xdr:nvSpPr>
        <xdr:cNvPr id="597" name="円/楕円 596">
          <a:extLst>
            <a:ext uri="{FF2B5EF4-FFF2-40B4-BE49-F238E27FC236}">
              <a16:creationId xmlns:a16="http://schemas.microsoft.com/office/drawing/2014/main" id="{00000000-0008-0000-0700-000055020000}"/>
            </a:ext>
          </a:extLst>
        </xdr:cNvPr>
        <xdr:cNvSpPr/>
      </xdr:nvSpPr>
      <xdr:spPr>
        <a:xfrm>
          <a:off x="12763500" y="994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94309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03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42,918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42358</xdr:rowOff>
    </xdr:from>
    <xdr:to>
      <xdr:col>23</xdr:col>
      <xdr:colOff>516889</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215308"/>
          <a:ext cx="1269" cy="12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1825</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46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160485</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9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71</xdr:row>
      <xdr:rowOff>42358</xdr:rowOff>
    </xdr:from>
    <xdr:to>
      <xdr:col>23</xdr:col>
      <xdr:colOff>606425</xdr:colOff>
      <xdr:row>71</xdr:row>
      <xdr:rowOff>42358</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21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139368</xdr:rowOff>
    </xdr:from>
    <xdr:to>
      <xdr:col>23</xdr:col>
      <xdr:colOff>517525</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512468"/>
          <a:ext cx="838200" cy="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90726</xdr:rowOff>
    </xdr:from>
    <xdr:ext cx="469744"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92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67849</xdr:rowOff>
    </xdr:from>
    <xdr:to>
      <xdr:col>23</xdr:col>
      <xdr:colOff>568325</xdr:colOff>
      <xdr:row>78</xdr:row>
      <xdr:rowOff>169449</xdr:rowOff>
    </xdr:to>
    <xdr:sp macro="" textlink="">
      <xdr:nvSpPr>
        <xdr:cNvPr id="627" name="フローチャート : 判断 626">
          <a:extLst>
            <a:ext uri="{FF2B5EF4-FFF2-40B4-BE49-F238E27FC236}">
              <a16:creationId xmlns:a16="http://schemas.microsoft.com/office/drawing/2014/main" id="{00000000-0008-0000-0700-000073020000}"/>
            </a:ext>
          </a:extLst>
        </xdr:cNvPr>
        <xdr:cNvSpPr/>
      </xdr:nvSpPr>
      <xdr:spPr>
        <a:xfrm>
          <a:off x="162687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132904</xdr:rowOff>
    </xdr:from>
    <xdr:to>
      <xdr:col>22</xdr:col>
      <xdr:colOff>365125</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506004"/>
          <a:ext cx="889000" cy="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74247</xdr:rowOff>
    </xdr:from>
    <xdr:to>
      <xdr:col>22</xdr:col>
      <xdr:colOff>415925</xdr:colOff>
      <xdr:row>79</xdr:row>
      <xdr:rowOff>4397</xdr:rowOff>
    </xdr:to>
    <xdr:sp macro="" textlink="">
      <xdr:nvSpPr>
        <xdr:cNvPr id="629" name="フローチャート : 判断 628">
          <a:extLst>
            <a:ext uri="{FF2B5EF4-FFF2-40B4-BE49-F238E27FC236}">
              <a16:creationId xmlns:a16="http://schemas.microsoft.com/office/drawing/2014/main" id="{00000000-0008-0000-0700-000075020000}"/>
            </a:ext>
          </a:extLst>
        </xdr:cNvPr>
        <xdr:cNvSpPr/>
      </xdr:nvSpPr>
      <xdr:spPr>
        <a:xfrm>
          <a:off x="15430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20924</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46427" y="1322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125817</xdr:rowOff>
    </xdr:from>
    <xdr:to>
      <xdr:col>21</xdr:col>
      <xdr:colOff>161925</xdr:colOff>
      <xdr:row>78</xdr:row>
      <xdr:rowOff>132904</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498917"/>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78174</xdr:rowOff>
    </xdr:from>
    <xdr:to>
      <xdr:col>21</xdr:col>
      <xdr:colOff>212725</xdr:colOff>
      <xdr:row>79</xdr:row>
      <xdr:rowOff>8324</xdr:rowOff>
    </xdr:to>
    <xdr:sp macro="" textlink="">
      <xdr:nvSpPr>
        <xdr:cNvPr id="632" name="フローチャート : 判断 631">
          <a:extLst>
            <a:ext uri="{FF2B5EF4-FFF2-40B4-BE49-F238E27FC236}">
              <a16:creationId xmlns:a16="http://schemas.microsoft.com/office/drawing/2014/main" id="{00000000-0008-0000-0700-000078020000}"/>
            </a:ext>
          </a:extLst>
        </xdr:cNvPr>
        <xdr:cNvSpPr/>
      </xdr:nvSpPr>
      <xdr:spPr>
        <a:xfrm>
          <a:off x="14541500" y="1345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24851</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57427" y="1322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114883</xdr:rowOff>
    </xdr:from>
    <xdr:to>
      <xdr:col>19</xdr:col>
      <xdr:colOff>644525</xdr:colOff>
      <xdr:row>78</xdr:row>
      <xdr:rowOff>125817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487983"/>
          <a:ext cx="889000" cy="1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75938</xdr:rowOff>
    </xdr:from>
    <xdr:to>
      <xdr:col>20</xdr:col>
      <xdr:colOff>9525</xdr:colOff>
      <xdr:row>79</xdr:row>
      <xdr:rowOff>6088</xdr:rowOff>
    </xdr:to>
    <xdr:sp macro="" textlink="">
      <xdr:nvSpPr>
        <xdr:cNvPr id="635" name="フローチャート : 判断 634">
          <a:extLst>
            <a:ext uri="{FF2B5EF4-FFF2-40B4-BE49-F238E27FC236}">
              <a16:creationId xmlns:a16="http://schemas.microsoft.com/office/drawing/2014/main" id="{00000000-0008-0000-0700-00007B020000}"/>
            </a:ext>
          </a:extLst>
        </xdr:cNvPr>
        <xdr:cNvSpPr/>
      </xdr:nvSpPr>
      <xdr:spPr>
        <a:xfrm>
          <a:off x="13652500" y="134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168665</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68427" y="1354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69676</xdr:rowOff>
    </xdr:from>
    <xdr:to>
      <xdr:col>18</xdr:col>
      <xdr:colOff>492125</xdr:colOff>
      <xdr:row>78</xdr:row>
      <xdr:rowOff>171276</xdr:rowOff>
    </xdr:to>
    <xdr:sp macro="" textlink="">
      <xdr:nvSpPr>
        <xdr:cNvPr id="637" name="フローチャート : 判断 636">
          <a:extLst>
            <a:ext uri="{FF2B5EF4-FFF2-40B4-BE49-F238E27FC236}">
              <a16:creationId xmlns:a16="http://schemas.microsoft.com/office/drawing/2014/main" id="{00000000-0008-0000-0700-00007D020000}"/>
            </a:ext>
          </a:extLst>
        </xdr:cNvPr>
        <xdr:cNvSpPr/>
      </xdr:nvSpPr>
      <xdr:spPr>
        <a:xfrm>
          <a:off x="12763500" y="1344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162403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7" y="1353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88568</xdr:rowOff>
    </xdr:from>
    <xdr:to>
      <xdr:col>23</xdr:col>
      <xdr:colOff>568325</xdr:colOff>
      <xdr:row>79</xdr:row>
      <xdr:rowOff>18718</xdr:rowOff>
    </xdr:to>
    <xdr:sp macro="" textlink="">
      <xdr:nvSpPr>
        <xdr:cNvPr id="644" name="円/楕円 643">
          <a:extLst>
            <a:ext uri="{FF2B5EF4-FFF2-40B4-BE49-F238E27FC236}">
              <a16:creationId xmlns:a16="http://schemas.microsoft.com/office/drawing/2014/main" id="{00000000-0008-0000-0700-000084020000}"/>
            </a:ext>
          </a:extLst>
        </xdr:cNvPr>
        <xdr:cNvSpPr/>
      </xdr:nvSpPr>
      <xdr:spPr>
        <a:xfrm>
          <a:off x="16268700" y="134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46275</xdr:rowOff>
    </xdr:from>
    <xdr:ext cx="378565"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419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46" name="円/楕円 645">
          <a:extLst>
            <a:ext uri="{FF2B5EF4-FFF2-40B4-BE49-F238E27FC236}">
              <a16:creationId xmlns:a16="http://schemas.microsoft.com/office/drawing/2014/main" id="{00000000-0008-0000-0700-000086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82104</xdr:rowOff>
    </xdr:from>
    <xdr:to>
      <xdr:col>21</xdr:col>
      <xdr:colOff>212725</xdr:colOff>
      <xdr:row>79</xdr:row>
      <xdr:rowOff>12254</xdr:rowOff>
    </xdr:to>
    <xdr:sp macro="" textlink="">
      <xdr:nvSpPr>
        <xdr:cNvPr id="648" name="円/楕円 647">
          <a:extLst>
            <a:ext uri="{FF2B5EF4-FFF2-40B4-BE49-F238E27FC236}">
              <a16:creationId xmlns:a16="http://schemas.microsoft.com/office/drawing/2014/main" id="{00000000-0008-0000-0700-000088020000}"/>
            </a:ext>
          </a:extLst>
        </xdr:cNvPr>
        <xdr:cNvSpPr/>
      </xdr:nvSpPr>
      <xdr:spPr>
        <a:xfrm>
          <a:off x="14541500" y="1345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3381</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7" y="13547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75017</xdr:rowOff>
    </xdr:from>
    <xdr:to>
      <xdr:col>20</xdr:col>
      <xdr:colOff>9525</xdr:colOff>
      <xdr:row>79</xdr:row>
      <xdr:rowOff>5167</xdr:rowOff>
    </xdr:to>
    <xdr:sp macro="" textlink="">
      <xdr:nvSpPr>
        <xdr:cNvPr id="650" name="円/楕円 649">
          <a:extLst>
            <a:ext uri="{FF2B5EF4-FFF2-40B4-BE49-F238E27FC236}">
              <a16:creationId xmlns:a16="http://schemas.microsoft.com/office/drawing/2014/main" id="{00000000-0008-0000-0700-00008A020000}"/>
            </a:ext>
          </a:extLst>
        </xdr:cNvPr>
        <xdr:cNvSpPr/>
      </xdr:nvSpPr>
      <xdr:spPr>
        <a:xfrm>
          <a:off x="13652500" y="1344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21694</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7" y="1322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64083</xdr:rowOff>
    </xdr:from>
    <xdr:to>
      <xdr:col>18</xdr:col>
      <xdr:colOff>492125</xdr:colOff>
      <xdr:row>78</xdr:row>
      <xdr:rowOff>165683</xdr:rowOff>
    </xdr:to>
    <xdr:sp macro="" textlink="">
      <xdr:nvSpPr>
        <xdr:cNvPr id="652" name="円/楕円 651">
          <a:extLst>
            <a:ext uri="{FF2B5EF4-FFF2-40B4-BE49-F238E27FC236}">
              <a16:creationId xmlns:a16="http://schemas.microsoft.com/office/drawing/2014/main" id="{00000000-0008-0000-0700-00008C020000}"/>
            </a:ext>
          </a:extLst>
        </xdr:cNvPr>
        <xdr:cNvSpPr/>
      </xdr:nvSpPr>
      <xdr:spPr>
        <a:xfrm>
          <a:off x="12763500" y="1343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10760</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47111" y="1321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10,856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112108</xdr:rowOff>
    </xdr:from>
    <xdr:to>
      <xdr:col>23</xdr:col>
      <xdr:colOff>516889</xdr:colOff>
      <xdr:row>97</xdr:row>
      <xdr:rowOff>133533</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flipV="1">
          <a:off x="16317595" y="15542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137360</xdr:rowOff>
    </xdr:from>
    <xdr:ext cx="534377" cy="259045"/>
    <xdr:sp macro="" textlink="">
      <xdr:nvSpPr>
        <xdr:cNvPr id="674" name="公債費最小値テキスト">
          <a:extLst>
            <a:ext uri="{FF2B5EF4-FFF2-40B4-BE49-F238E27FC236}">
              <a16:creationId xmlns:a16="http://schemas.microsoft.com/office/drawing/2014/main" id="{00000000-0008-0000-0700-0000A2020000}"/>
            </a:ext>
          </a:extLst>
        </xdr:cNvPr>
        <xdr:cNvSpPr txBox="1"/>
      </xdr:nvSpPr>
      <xdr:spPr>
        <a:xfrm>
          <a:off x="16370300" y="167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97</xdr:row>
      <xdr:rowOff>133533</xdr:rowOff>
    </xdr:from>
    <xdr:to>
      <xdr:col>23</xdr:col>
      <xdr:colOff>606425</xdr:colOff>
      <xdr:row>97</xdr:row>
      <xdr:rowOff>133533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676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58785</xdr:rowOff>
    </xdr:from>
    <xdr:ext cx="599010" cy="259045"/>
    <xdr:sp macro="" textlink="">
      <xdr:nvSpPr>
        <xdr:cNvPr id="676" name="公債費最大値テキスト">
          <a:extLst>
            <a:ext uri="{FF2B5EF4-FFF2-40B4-BE49-F238E27FC236}">
              <a16:creationId xmlns:a16="http://schemas.microsoft.com/office/drawing/2014/main" id="{00000000-0008-0000-0700-0000A4020000}"/>
            </a:ext>
          </a:extLst>
        </xdr:cNvPr>
        <xdr:cNvSpPr txBox="1"/>
      </xdr:nvSpPr>
      <xdr:spPr>
        <a:xfrm>
          <a:off x="16370300" y="1531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90</xdr:row>
      <xdr:rowOff>112108</xdr:rowOff>
    </xdr:from>
    <xdr:to>
      <xdr:col>23</xdr:col>
      <xdr:colOff>606425</xdr:colOff>
      <xdr:row>90</xdr:row>
      <xdr:rowOff>112108</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554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8272</xdr:rowOff>
    </xdr:from>
    <xdr:to>
      <xdr:col>23</xdr:col>
      <xdr:colOff>517525</xdr:colOff>
      <xdr:row>94</xdr:row>
      <xdr:rowOff>68543</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5481300" y="16124572"/>
          <a:ext cx="838200" cy="6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72882</xdr:rowOff>
    </xdr:from>
    <xdr:ext cx="534377" cy="259045"/>
    <xdr:sp macro="" textlink="">
      <xdr:nvSpPr>
        <xdr:cNvPr id="679" name="公債費平均値テキスト">
          <a:extLst>
            <a:ext uri="{FF2B5EF4-FFF2-40B4-BE49-F238E27FC236}">
              <a16:creationId xmlns:a16="http://schemas.microsoft.com/office/drawing/2014/main" id="{00000000-0008-0000-0700-0000A7020000}"/>
            </a:ext>
          </a:extLst>
        </xdr:cNvPr>
        <xdr:cNvSpPr txBox="1"/>
      </xdr:nvSpPr>
      <xdr:spPr>
        <a:xfrm>
          <a:off x="16370300" y="16360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94455</xdr:rowOff>
    </xdr:from>
    <xdr:to>
      <xdr:col>23</xdr:col>
      <xdr:colOff>568325</xdr:colOff>
      <xdr:row>96</xdr:row>
      <xdr:rowOff>24605</xdr:rowOff>
    </xdr:to>
    <xdr:sp macro="" textlink="">
      <xdr:nvSpPr>
        <xdr:cNvPr id="680" name="フローチャート : 判断 679">
          <a:extLst>
            <a:ext uri="{FF2B5EF4-FFF2-40B4-BE49-F238E27FC236}">
              <a16:creationId xmlns:a16="http://schemas.microsoft.com/office/drawing/2014/main" id="{00000000-0008-0000-0700-0000A8020000}"/>
            </a:ext>
          </a:extLst>
        </xdr:cNvPr>
        <xdr:cNvSpPr/>
      </xdr:nvSpPr>
      <xdr:spPr>
        <a:xfrm>
          <a:off x="162687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12576</xdr:rowOff>
    </xdr:from>
    <xdr:to>
      <xdr:col>22</xdr:col>
      <xdr:colOff>365125</xdr:colOff>
      <xdr:row>94</xdr:row>
      <xdr:rowOff>68543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4592300" y="15957426"/>
          <a:ext cx="889000" cy="22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97684</xdr:rowOff>
    </xdr:from>
    <xdr:to>
      <xdr:col>22</xdr:col>
      <xdr:colOff>415925</xdr:colOff>
      <xdr:row>96</xdr:row>
      <xdr:rowOff>27834</xdr:rowOff>
    </xdr:to>
    <xdr:sp macro="" textlink="">
      <xdr:nvSpPr>
        <xdr:cNvPr id="682" name="フローチャート : 判断 681">
          <a:extLst>
            <a:ext uri="{FF2B5EF4-FFF2-40B4-BE49-F238E27FC236}">
              <a16:creationId xmlns:a16="http://schemas.microsoft.com/office/drawing/2014/main" id="{00000000-0008-0000-0700-0000AA020000}"/>
            </a:ext>
          </a:extLst>
        </xdr:cNvPr>
        <xdr:cNvSpPr/>
      </xdr:nvSpPr>
      <xdr:spPr>
        <a:xfrm>
          <a:off x="154305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18961</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5214111" y="1647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105170</xdr:rowOff>
    </xdr:from>
    <xdr:to>
      <xdr:col>21</xdr:col>
      <xdr:colOff>161925</xdr:colOff>
      <xdr:row>93</xdr:row>
      <xdr:rowOff>12576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3703300" y="15878570"/>
          <a:ext cx="889000" cy="7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141227</xdr:rowOff>
    </xdr:from>
    <xdr:to>
      <xdr:col>21</xdr:col>
      <xdr:colOff>212725</xdr:colOff>
      <xdr:row>96</xdr:row>
      <xdr:rowOff>71377</xdr:rowOff>
    </xdr:to>
    <xdr:sp macro="" textlink="">
      <xdr:nvSpPr>
        <xdr:cNvPr id="685" name="フローチャート : 判断 684">
          <a:extLst>
            <a:ext uri="{FF2B5EF4-FFF2-40B4-BE49-F238E27FC236}">
              <a16:creationId xmlns:a16="http://schemas.microsoft.com/office/drawing/2014/main" id="{00000000-0008-0000-0700-0000AD020000}"/>
            </a:ext>
          </a:extLst>
        </xdr:cNvPr>
        <xdr:cNvSpPr/>
      </xdr:nvSpPr>
      <xdr:spPr>
        <a:xfrm>
          <a:off x="14541500" y="1642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62504</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4325111" y="1652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105170</xdr:rowOff>
    </xdr:from>
    <xdr:to>
      <xdr:col>19</xdr:col>
      <xdr:colOff>644525</xdr:colOff>
      <xdr:row>92</xdr:row>
      <xdr:rowOff>143180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2814300" y="15878570"/>
          <a:ext cx="889000" cy="3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139106</xdr:rowOff>
    </xdr:from>
    <xdr:to>
      <xdr:col>20</xdr:col>
      <xdr:colOff>9525</xdr:colOff>
      <xdr:row>96</xdr:row>
      <xdr:rowOff>69256</xdr:rowOff>
    </xdr:to>
    <xdr:sp macro="" textlink="">
      <xdr:nvSpPr>
        <xdr:cNvPr id="688" name="フローチャート : 判断 687">
          <a:extLst>
            <a:ext uri="{FF2B5EF4-FFF2-40B4-BE49-F238E27FC236}">
              <a16:creationId xmlns:a16="http://schemas.microsoft.com/office/drawing/2014/main" id="{00000000-0008-0000-0700-0000B0020000}"/>
            </a:ext>
          </a:extLst>
        </xdr:cNvPr>
        <xdr:cNvSpPr/>
      </xdr:nvSpPr>
      <xdr:spPr>
        <a:xfrm>
          <a:off x="13652500" y="164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60383</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3436111" y="165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139621</xdr:rowOff>
    </xdr:from>
    <xdr:to>
      <xdr:col>18</xdr:col>
      <xdr:colOff>492125</xdr:colOff>
      <xdr:row>96</xdr:row>
      <xdr:rowOff>69771</xdr:rowOff>
    </xdr:to>
    <xdr:sp macro="" textlink="">
      <xdr:nvSpPr>
        <xdr:cNvPr id="690" name="フローチャート : 判断 689">
          <a:extLst>
            <a:ext uri="{FF2B5EF4-FFF2-40B4-BE49-F238E27FC236}">
              <a16:creationId xmlns:a16="http://schemas.microsoft.com/office/drawing/2014/main" id="{00000000-0008-0000-0700-0000B2020000}"/>
            </a:ext>
          </a:extLst>
        </xdr:cNvPr>
        <xdr:cNvSpPr/>
      </xdr:nvSpPr>
      <xdr:spPr>
        <a:xfrm>
          <a:off x="12763500" y="1642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60898</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2547111" y="1652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128922</xdr:rowOff>
    </xdr:from>
    <xdr:to>
      <xdr:col>23</xdr:col>
      <xdr:colOff>568325</xdr:colOff>
      <xdr:row>94</xdr:row>
      <xdr:rowOff>59072</xdr:rowOff>
    </xdr:to>
    <xdr:sp macro="" textlink="">
      <xdr:nvSpPr>
        <xdr:cNvPr id="697" name="円/楕円 696">
          <a:extLst>
            <a:ext uri="{FF2B5EF4-FFF2-40B4-BE49-F238E27FC236}">
              <a16:creationId xmlns:a16="http://schemas.microsoft.com/office/drawing/2014/main" id="{00000000-0008-0000-0700-0000B9020000}"/>
            </a:ext>
          </a:extLst>
        </xdr:cNvPr>
        <xdr:cNvSpPr/>
      </xdr:nvSpPr>
      <xdr:spPr>
        <a:xfrm>
          <a:off x="16268700" y="1607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151799</xdr:rowOff>
    </xdr:from>
    <xdr:ext cx="599010" cy="259045"/>
    <xdr:sp macro="" textlink="">
      <xdr:nvSpPr>
        <xdr:cNvPr id="698" name="公債費該当値テキスト">
          <a:extLst>
            <a:ext uri="{FF2B5EF4-FFF2-40B4-BE49-F238E27FC236}">
              <a16:creationId xmlns:a16="http://schemas.microsoft.com/office/drawing/2014/main" id="{00000000-0008-0000-0700-0000BA020000}"/>
            </a:ext>
          </a:extLst>
        </xdr:cNvPr>
        <xdr:cNvSpPr txBox="1"/>
      </xdr:nvSpPr>
      <xdr:spPr>
        <a:xfrm>
          <a:off x="16370300" y="1592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122,997</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17743</xdr:rowOff>
    </xdr:from>
    <xdr:to>
      <xdr:col>22</xdr:col>
      <xdr:colOff>415925</xdr:colOff>
      <xdr:row>94</xdr:row>
      <xdr:rowOff>119343</xdr:rowOff>
    </xdr:to>
    <xdr:sp macro="" textlink="">
      <xdr:nvSpPr>
        <xdr:cNvPr id="699" name="円/楕円 698">
          <a:extLst>
            <a:ext uri="{FF2B5EF4-FFF2-40B4-BE49-F238E27FC236}">
              <a16:creationId xmlns:a16="http://schemas.microsoft.com/office/drawing/2014/main" id="{00000000-0008-0000-0700-0000BB020000}"/>
            </a:ext>
          </a:extLst>
        </xdr:cNvPr>
        <xdr:cNvSpPr/>
      </xdr:nvSpPr>
      <xdr:spPr>
        <a:xfrm>
          <a:off x="15430500" y="1613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92</xdr:row>
      <xdr:rowOff>135870</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181794" y="1590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112,451</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133226</xdr:rowOff>
    </xdr:from>
    <xdr:to>
      <xdr:col>21</xdr:col>
      <xdr:colOff>212725</xdr:colOff>
      <xdr:row>93</xdr:row>
      <xdr:rowOff>63376</xdr:rowOff>
    </xdr:to>
    <xdr:sp macro="" textlink="">
      <xdr:nvSpPr>
        <xdr:cNvPr id="701" name="円/楕円 700">
          <a:extLst>
            <a:ext uri="{FF2B5EF4-FFF2-40B4-BE49-F238E27FC236}">
              <a16:creationId xmlns:a16="http://schemas.microsoft.com/office/drawing/2014/main" id="{00000000-0008-0000-0700-0000BD020000}"/>
            </a:ext>
          </a:extLst>
        </xdr:cNvPr>
        <xdr:cNvSpPr/>
      </xdr:nvSpPr>
      <xdr:spPr>
        <a:xfrm>
          <a:off x="14541500" y="1590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91</xdr:row>
      <xdr:rowOff>79903</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292794" y="15681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152,244</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54370</xdr:rowOff>
    </xdr:from>
    <xdr:to>
      <xdr:col>20</xdr:col>
      <xdr:colOff>9525</xdr:colOff>
      <xdr:row>92</xdr:row>
      <xdr:rowOff>155970</xdr:rowOff>
    </xdr:to>
    <xdr:sp macro="" textlink="">
      <xdr:nvSpPr>
        <xdr:cNvPr id="703" name="円/楕円 702">
          <a:extLst>
            <a:ext uri="{FF2B5EF4-FFF2-40B4-BE49-F238E27FC236}">
              <a16:creationId xmlns:a16="http://schemas.microsoft.com/office/drawing/2014/main" id="{00000000-0008-0000-0700-0000BF020000}"/>
            </a:ext>
          </a:extLst>
        </xdr:cNvPr>
        <xdr:cNvSpPr/>
      </xdr:nvSpPr>
      <xdr:spPr>
        <a:xfrm>
          <a:off x="13652500" y="1582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91</xdr:row>
      <xdr:rowOff>1047</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03794" y="1560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166,042</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92380</xdr:rowOff>
    </xdr:from>
    <xdr:to>
      <xdr:col>18</xdr:col>
      <xdr:colOff>492125</xdr:colOff>
      <xdr:row>93</xdr:row>
      <xdr:rowOff>22530</xdr:rowOff>
    </xdr:to>
    <xdr:sp macro="" textlink="">
      <xdr:nvSpPr>
        <xdr:cNvPr id="705" name="円/楕円 704">
          <a:extLst>
            <a:ext uri="{FF2B5EF4-FFF2-40B4-BE49-F238E27FC236}">
              <a16:creationId xmlns:a16="http://schemas.microsoft.com/office/drawing/2014/main" id="{00000000-0008-0000-0700-0000C1020000}"/>
            </a:ext>
          </a:extLst>
        </xdr:cNvPr>
        <xdr:cNvSpPr/>
      </xdr:nvSpPr>
      <xdr:spPr>
        <a:xfrm>
          <a:off x="12763500" y="1586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91</xdr:row>
      <xdr:rowOff>39057</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14794" y="15641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159,391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140843</xdr:rowOff>
    </xdr:from>
    <xdr:to>
      <xdr:col>32</xdr:col>
      <xdr:colOff>186689</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flipV="1">
          <a:off x="22159595" y="5455793"/>
          <a:ext cx="1269" cy="127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1" name="諸支出金最小値テキスト">
          <a:extLst>
            <a:ext uri="{FF2B5EF4-FFF2-40B4-BE49-F238E27FC236}">
              <a16:creationId xmlns:a16="http://schemas.microsoft.com/office/drawing/2014/main" id="{00000000-0008-0000-0700-0000D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87520</xdr:rowOff>
    </xdr:from>
    <xdr:ext cx="469744" cy="259045"/>
    <xdr:sp macro="" textlink="">
      <xdr:nvSpPr>
        <xdr:cNvPr id="733" name="諸支出金最大値テキスト">
          <a:extLst>
            <a:ext uri="{FF2B5EF4-FFF2-40B4-BE49-F238E27FC236}">
              <a16:creationId xmlns:a16="http://schemas.microsoft.com/office/drawing/2014/main" id="{00000000-0008-0000-0700-0000DD020000}"/>
            </a:ext>
          </a:extLst>
        </xdr:cNvPr>
        <xdr:cNvSpPr txBox="1"/>
      </xdr:nvSpPr>
      <xdr:spPr>
        <a:xfrm>
          <a:off x="22212300" y="523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a:t>
          </a:r>
          <a:endParaRPr kumimoji="1" lang="ja-JP" altLang="en-US" sz="1000" b="1">
            <a:latin typeface="ＭＳ Ｐゴシック"/>
          </a:endParaRPr>
        </a:p>
      </xdr:txBody>
    </xdr:sp>
    <xdr:clientData/>
  </xdr:oneCellAnchor>
  <xdr:twoCellAnchor>
    <xdr:from>
      <xdr:col>32</xdr:col>
      <xdr:colOff>98425</xdr:colOff>
      <xdr:row>31</xdr:row>
      <xdr:rowOff>140843</xdr:rowOff>
    </xdr:from>
    <xdr:to>
      <xdr:col>32</xdr:col>
      <xdr:colOff>276225</xdr:colOff>
      <xdr:row>31</xdr:row>
      <xdr:rowOff>140843</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5455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127017</xdr:rowOff>
    </xdr:from>
    <xdr:ext cx="378565" cy="259045"/>
    <xdr:sp macro="" textlink="">
      <xdr:nvSpPr>
        <xdr:cNvPr id="736" name="諸支出金平均値テキスト">
          <a:extLst>
            <a:ext uri="{FF2B5EF4-FFF2-40B4-BE49-F238E27FC236}">
              <a16:creationId xmlns:a16="http://schemas.microsoft.com/office/drawing/2014/main" id="{00000000-0008-0000-0700-0000E0020000}"/>
            </a:ext>
          </a:extLst>
        </xdr:cNvPr>
        <xdr:cNvSpPr txBox="1"/>
      </xdr:nvSpPr>
      <xdr:spPr>
        <a:xfrm>
          <a:off x="22212300" y="64706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104140</xdr:rowOff>
    </xdr:from>
    <xdr:to>
      <xdr:col>32</xdr:col>
      <xdr:colOff>238125</xdr:colOff>
      <xdr:row>39</xdr:row>
      <xdr:rowOff>34290</xdr:rowOff>
    </xdr:to>
    <xdr:sp macro="" textlink="">
      <xdr:nvSpPr>
        <xdr:cNvPr id="737" name="フローチャート : 判断 736">
          <a:extLst>
            <a:ext uri="{FF2B5EF4-FFF2-40B4-BE49-F238E27FC236}">
              <a16:creationId xmlns:a16="http://schemas.microsoft.com/office/drawing/2014/main" id="{00000000-0008-0000-0700-0000E1020000}"/>
            </a:ext>
          </a:extLst>
        </xdr:cNvPr>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132334</xdr:rowOff>
    </xdr:from>
    <xdr:to>
      <xdr:col>31</xdr:col>
      <xdr:colOff>85725</xdr:colOff>
      <xdr:row>37</xdr:row>
      <xdr:rowOff>62484</xdr:rowOff>
    </xdr:to>
    <xdr:sp macro="" textlink="">
      <xdr:nvSpPr>
        <xdr:cNvPr id="739" name="フローチャート : 判断 738">
          <a:extLst>
            <a:ext uri="{FF2B5EF4-FFF2-40B4-BE49-F238E27FC236}">
              <a16:creationId xmlns:a16="http://schemas.microsoft.com/office/drawing/2014/main" id="{00000000-0008-0000-0700-0000E3020000}"/>
            </a:ext>
          </a:extLst>
        </xdr:cNvPr>
        <xdr:cNvSpPr/>
      </xdr:nvSpPr>
      <xdr:spPr>
        <a:xfrm>
          <a:off x="21272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79011</xdr:rowOff>
    </xdr:from>
    <xdr:ext cx="378565"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1134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93091</xdr:rowOff>
    </xdr:from>
    <xdr:to>
      <xdr:col>29</xdr:col>
      <xdr:colOff>568325</xdr:colOff>
      <xdr:row>39</xdr:row>
      <xdr:rowOff>23241</xdr:rowOff>
    </xdr:to>
    <xdr:sp macro="" textlink="">
      <xdr:nvSpPr>
        <xdr:cNvPr id="742" name="フローチャート : 判断 741">
          <a:extLst>
            <a:ext uri="{FF2B5EF4-FFF2-40B4-BE49-F238E27FC236}">
              <a16:creationId xmlns:a16="http://schemas.microsoft.com/office/drawing/2014/main" id="{00000000-0008-0000-0700-0000E6020000}"/>
            </a:ext>
          </a:extLst>
        </xdr:cNvPr>
        <xdr:cNvSpPr/>
      </xdr:nvSpPr>
      <xdr:spPr>
        <a:xfrm>
          <a:off x="20383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39768</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0245017" y="638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11938</xdr:rowOff>
    </xdr:from>
    <xdr:to>
      <xdr:col>28</xdr:col>
      <xdr:colOff>365125</xdr:colOff>
      <xdr:row>36</xdr:row>
      <xdr:rowOff>113538</xdr:rowOff>
    </xdr:to>
    <xdr:sp macro="" textlink="">
      <xdr:nvSpPr>
        <xdr:cNvPr id="745" name="フローチャート : 判断 744">
          <a:extLst>
            <a:ext uri="{FF2B5EF4-FFF2-40B4-BE49-F238E27FC236}">
              <a16:creationId xmlns:a16="http://schemas.microsoft.com/office/drawing/2014/main" id="{00000000-0008-0000-0700-0000E9020000}"/>
            </a:ext>
          </a:extLst>
        </xdr:cNvPr>
        <xdr:cNvSpPr/>
      </xdr:nvSpPr>
      <xdr:spPr>
        <a:xfrm>
          <a:off x="19494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130065</xdr:rowOff>
    </xdr:from>
    <xdr:ext cx="469744"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310427" y="595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6223</xdr:rowOff>
    </xdr:from>
    <xdr:to>
      <xdr:col>27</xdr:col>
      <xdr:colOff>161925</xdr:colOff>
      <xdr:row>36</xdr:row>
      <xdr:rowOff>107823</xdr:rowOff>
    </xdr:to>
    <xdr:sp macro="" textlink="">
      <xdr:nvSpPr>
        <xdr:cNvPr id="747" name="フローチャート : 判断 746">
          <a:extLst>
            <a:ext uri="{FF2B5EF4-FFF2-40B4-BE49-F238E27FC236}">
              <a16:creationId xmlns:a16="http://schemas.microsoft.com/office/drawing/2014/main" id="{00000000-0008-0000-0700-0000EB020000}"/>
            </a:ext>
          </a:extLst>
        </xdr:cNvPr>
        <xdr:cNvSpPr/>
      </xdr:nvSpPr>
      <xdr:spPr>
        <a:xfrm>
          <a:off x="18605500" y="617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124350</xdr:rowOff>
    </xdr:from>
    <xdr:ext cx="469744"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421427" y="595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a:extLst>
            <a:ext uri="{FF2B5EF4-FFF2-40B4-BE49-F238E27FC236}">
              <a16:creationId xmlns:a16="http://schemas.microsoft.com/office/drawing/2014/main" id="{00000000-0008-0000-0700-0000F2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82567</xdr:rowOff>
    </xdr:from>
    <xdr:ext cx="249299" cy="259045"/>
    <xdr:sp macro="" textlink="">
      <xdr:nvSpPr>
        <xdr:cNvPr id="755" name="諸支出金該当値テキスト">
          <a:extLst>
            <a:ext uri="{FF2B5EF4-FFF2-40B4-BE49-F238E27FC236}">
              <a16:creationId xmlns:a16="http://schemas.microsoft.com/office/drawing/2014/main" id="{00000000-0008-0000-0700-0000F3020000}"/>
            </a:ext>
          </a:extLst>
        </xdr:cNvPr>
        <xdr:cNvSpPr txBox="1"/>
      </xdr:nvSpPr>
      <xdr:spPr>
        <a:xfrm>
          <a:off x="22212300" y="659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a:extLst>
            <a:ext uri="{FF2B5EF4-FFF2-40B4-BE49-F238E27FC236}">
              <a16:creationId xmlns:a16="http://schemas.microsoft.com/office/drawing/2014/main" id="{00000000-0008-0000-0700-0000F4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a:extLst>
            <a:ext uri="{FF2B5EF4-FFF2-40B4-BE49-F238E27FC236}">
              <a16:creationId xmlns:a16="http://schemas.microsoft.com/office/drawing/2014/main" id="{00000000-0008-0000-0700-0000F6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a:extLst>
            <a:ext uri="{FF2B5EF4-FFF2-40B4-BE49-F238E27FC236}">
              <a16:creationId xmlns:a16="http://schemas.microsoft.com/office/drawing/2014/main" id="{00000000-0008-0000-0700-0000F8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a:extLst>
            <a:ext uri="{FF2B5EF4-FFF2-40B4-BE49-F238E27FC236}">
              <a16:creationId xmlns:a16="http://schemas.microsoft.com/office/drawing/2014/main" id="{00000000-0008-0000-0700-0000FA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4" name="フローチャート : 判断 793">
          <a:extLst>
            <a:ext uri="{FF2B5EF4-FFF2-40B4-BE49-F238E27FC236}">
              <a16:creationId xmlns:a16="http://schemas.microsoft.com/office/drawing/2014/main" id="{00000000-0008-0000-0700-00001A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796" name="フローチャート : 判断 795">
          <a:extLst>
            <a:ext uri="{FF2B5EF4-FFF2-40B4-BE49-F238E27FC236}">
              <a16:creationId xmlns:a16="http://schemas.microsoft.com/office/drawing/2014/main" id="{00000000-0008-0000-0700-00001C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50</xdr:row>
      <xdr:rowOff>50800</xdr:rowOff>
    </xdr:from>
    <xdr:to>
      <xdr:col>29</xdr:col>
      <xdr:colOff>568325</xdr:colOff>
      <xdr:row>50</xdr:row>
      <xdr:rowOff>152400</xdr:rowOff>
    </xdr:to>
    <xdr:sp macro="" textlink="">
      <xdr:nvSpPr>
        <xdr:cNvPr id="799" name="フローチャート : 判断 798">
          <a:extLst>
            <a:ext uri="{FF2B5EF4-FFF2-40B4-BE49-F238E27FC236}">
              <a16:creationId xmlns:a16="http://schemas.microsoft.com/office/drawing/2014/main" id="{00000000-0008-0000-0700-00001F030000}"/>
            </a:ext>
          </a:extLst>
        </xdr:cNvPr>
        <xdr:cNvSpPr/>
      </xdr:nvSpPr>
      <xdr:spPr>
        <a:xfrm>
          <a:off x="20383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168927</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277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2" name="フローチャート : 判断 801">
          <a:extLst>
            <a:ext uri="{FF2B5EF4-FFF2-40B4-BE49-F238E27FC236}">
              <a16:creationId xmlns:a16="http://schemas.microsoft.com/office/drawing/2014/main" id="{00000000-0008-0000-0700-000022030000}"/>
            </a:ext>
          </a:extLst>
        </xdr:cNvPr>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4" name="フローチャート : 判断 803">
          <a:extLst>
            <a:ext uri="{FF2B5EF4-FFF2-40B4-BE49-F238E27FC236}">
              <a16:creationId xmlns:a16="http://schemas.microsoft.com/office/drawing/2014/main" id="{00000000-0008-0000-0700-000024030000}"/>
            </a:ext>
          </a:extLst>
        </xdr:cNvPr>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1" name="円/楕円 810">
          <a:extLst>
            <a:ext uri="{FF2B5EF4-FFF2-40B4-BE49-F238E27FC236}">
              <a16:creationId xmlns:a16="http://schemas.microsoft.com/office/drawing/2014/main" id="{00000000-0008-0000-0700-00002B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3" name="円/楕円 812">
          <a:extLst>
            <a:ext uri="{FF2B5EF4-FFF2-40B4-BE49-F238E27FC236}">
              <a16:creationId xmlns:a16="http://schemas.microsoft.com/office/drawing/2014/main" id="{00000000-0008-0000-0700-00002D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15" name="円/楕円 814">
          <a:extLst>
            <a:ext uri="{FF2B5EF4-FFF2-40B4-BE49-F238E27FC236}">
              <a16:creationId xmlns:a16="http://schemas.microsoft.com/office/drawing/2014/main" id="{00000000-0008-0000-0700-00002F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17" name="円/楕円 816">
          <a:extLst>
            <a:ext uri="{FF2B5EF4-FFF2-40B4-BE49-F238E27FC236}">
              <a16:creationId xmlns:a16="http://schemas.microsoft.com/office/drawing/2014/main" id="{00000000-0008-0000-0700-000031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9" name="円/楕円 818">
          <a:extLst>
            <a:ext uri="{FF2B5EF4-FFF2-40B4-BE49-F238E27FC236}">
              <a16:creationId xmlns:a16="http://schemas.microsoft.com/office/drawing/2014/main" id="{00000000-0008-0000-0700-000033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住民一人当たりのコストとして、民生費、衛生費、消防費及び公債費が高い状況となっている。民生費は特に国保事業特別会計や介護給付費負担金等の繰出金が増加により、類似団体を</a:t>
          </a:r>
          <a:r>
            <a:rPr kumimoji="1" lang="en-US" altLang="ja-JP" sz="1300">
              <a:latin typeface="ＭＳ Ｐゴシック"/>
            </a:rPr>
            <a:t>14.4</a:t>
          </a:r>
          <a:r>
            <a:rPr kumimoji="1" lang="ja-JP" altLang="en-US" sz="1300">
              <a:latin typeface="ＭＳ Ｐゴシック"/>
            </a:rPr>
            <a:t>ポイント上回っている。衛生費は類似団体平均</a:t>
          </a:r>
          <a:r>
            <a:rPr kumimoji="1" lang="en-US" altLang="ja-JP" sz="1300">
              <a:latin typeface="ＭＳ Ｐゴシック"/>
            </a:rPr>
            <a:t>56.3</a:t>
          </a:r>
          <a:r>
            <a:rPr kumimoji="1" lang="ja-JP" altLang="en-US" sz="1300">
              <a:latin typeface="ＭＳ Ｐゴシック"/>
            </a:rPr>
            <a:t>ポイント上回っている。主な要因は、</a:t>
          </a:r>
          <a:r>
            <a:rPr kumimoji="1" lang="en-US" altLang="ja-JP" sz="1300">
              <a:latin typeface="ＭＳ Ｐゴシック"/>
            </a:rPr>
            <a:t>3</a:t>
          </a:r>
          <a:r>
            <a:rPr kumimoji="1" lang="ja-JP" altLang="en-US" sz="1300">
              <a:latin typeface="ＭＳ Ｐゴシック"/>
            </a:rPr>
            <a:t>分の</a:t>
          </a:r>
          <a:r>
            <a:rPr kumimoji="1" lang="en-US" altLang="ja-JP" sz="1300">
              <a:latin typeface="ＭＳ Ｐゴシック"/>
            </a:rPr>
            <a:t>1</a:t>
          </a:r>
          <a:r>
            <a:rPr kumimoji="1" lang="ja-JP" altLang="en-US" sz="1300">
              <a:latin typeface="ＭＳ Ｐゴシック"/>
            </a:rPr>
            <a:t>を占める野上厚生病院の負担金によるものが多い。消防費については、類似団体内でも</a:t>
          </a:r>
          <a:r>
            <a:rPr kumimoji="1" lang="en-US" altLang="ja-JP" sz="1300">
              <a:latin typeface="ＭＳ Ｐゴシック"/>
            </a:rPr>
            <a:t>13</a:t>
          </a:r>
          <a:r>
            <a:rPr kumimoji="1" lang="ja-JP" altLang="en-US" sz="1300">
              <a:latin typeface="ＭＳ Ｐゴシック"/>
            </a:rPr>
            <a:t>位となっており、これは、町域が広大であるため、消防職員数や非常備消防団員数が多くなっていることが主な要因となっている。公債費については年々減少の一途となっているが、類似団体平均や全国平均・和歌山県平均と比べても２倍前後の数値となっている。これは町の建設事業費や一部事務組合への建設費補助分も地方債を多く活用しているため、公債費の歳出額が大きな状況となっている。今後もこの状況が続くうえ、人口減少も加速していることから、人口一人当たりの公債費は増額傾向が続くと考えられる。</a:t>
          </a:r>
        </a:p>
        <a:p>
          <a:r>
            <a:rPr kumimoji="1" lang="ja-JP" altLang="en-US" sz="1300">
              <a:latin typeface="ＭＳ Ｐゴシック"/>
            </a:rPr>
            <a:t>　一方、土木費は各平均値よりも低く、一定程度のインフラ整備が完了しつつある状況を窺わせている。インフラ整備も地方債に依存しているため、この傾向を維持することにより公債費の減少へと転換させていきた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和歌山県紀美野町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実質収支及び実質単年度収支の標準財政規模に対する割合は、交付税の合併算定替えがなくなった場合を想定して予算編成を行ってきたため、結果的に減少することなった。しかしながら、平成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年度からは普通交付税の算定替の段階的な減少期間となったことから、それぞれ下がるもとなった。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今後自主財源が益々乏しくなることや、平成</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年以降でのハード事業を予定していることから、財政調整基金を確保し、安定的に行政運営が行えるよう、財源の確保を行っていきたい。</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和歌山県紀美野町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赤字は発生していないが、この要因は、介護保険事業会計を除く特別会計において、一般会計からの継続的な支援によるところが大きい。特別会計のうち、国民健康保険診療所事業会計で診療所での受診者の減少が影響しており、診療所については開業日数や診療所数を見直すことにより、今後の黒字経営を維持できるよう努め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和歌山県紀美野町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町財政の健全化及び将来の財政負担の軽減のため、繰上償還を実施してきてたことにより、元利償還金が毎年度順調に減少している状況であったが、平成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年度においては、借入額の大きかった平成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年度借入の合併特例事業債の償還が始まったこと、また、臨時財政対策債の借入額が多くなっており、償還額が増加することが要因となった。　　</a:t>
          </a:r>
        </a:p>
        <a:p>
          <a:r>
            <a:rPr kumimoji="1" lang="ja-JP" altLang="en-US" sz="1400">
              <a:latin typeface="ＭＳ ゴシック" pitchFamily="49" charset="-128"/>
              <a:ea typeface="ＭＳ ゴシック" pitchFamily="49" charset="-128"/>
            </a:rPr>
            <a:t>　一方で、地方交付税が措置される臨時財政対策債や過疎対策・辺地対策・合併特例事業債といった財政運営に有利な地方債の発行により、実質公債費比率が年々低下している。</a:t>
          </a:r>
        </a:p>
        <a:p>
          <a:r>
            <a:rPr kumimoji="1" lang="ja-JP" altLang="en-US" sz="1400">
              <a:latin typeface="ＭＳ ゴシック" pitchFamily="49" charset="-128"/>
              <a:ea typeface="ＭＳ ゴシック" pitchFamily="49" charset="-128"/>
            </a:rPr>
            <a:t>　今後も町債発行額の抑制を図りながら、健全な財政運営を行っていく。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和歌山県紀美野町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将来支払う地方債額は、</a:t>
          </a:r>
          <a:r>
            <a:rPr kumimoji="1" lang="en-US" altLang="ja-JP" sz="1100" baseline="0">
              <a:solidFill>
                <a:schemeClr val="dk1"/>
              </a:solidFill>
              <a:effectLst/>
              <a:latin typeface="+mn-lt"/>
              <a:ea typeface="+mn-ea"/>
              <a:cs typeface="+mn-cs"/>
            </a:rPr>
            <a:t>252</a:t>
          </a:r>
          <a:r>
            <a:rPr kumimoji="1" lang="ja-JP" altLang="ja-JP" sz="1100" baseline="0">
              <a:solidFill>
                <a:schemeClr val="dk1"/>
              </a:solidFill>
              <a:effectLst/>
              <a:latin typeface="+mn-lt"/>
              <a:ea typeface="+mn-ea"/>
              <a:cs typeface="+mn-cs"/>
            </a:rPr>
            <a:t>百万円</a:t>
          </a:r>
          <a:r>
            <a:rPr kumimoji="1" lang="ja-JP" altLang="en-US" sz="1100" baseline="0">
              <a:solidFill>
                <a:schemeClr val="dk1"/>
              </a:solidFill>
              <a:effectLst/>
              <a:latin typeface="+mn-lt"/>
              <a:ea typeface="+mn-ea"/>
              <a:cs typeface="+mn-cs"/>
            </a:rPr>
            <a:t>減少</a:t>
          </a:r>
          <a:r>
            <a:rPr kumimoji="1" lang="ja-JP" altLang="ja-JP" sz="1100" baseline="0">
              <a:solidFill>
                <a:schemeClr val="dk1"/>
              </a:solidFill>
              <a:effectLst/>
              <a:latin typeface="+mn-lt"/>
              <a:ea typeface="+mn-ea"/>
              <a:cs typeface="+mn-cs"/>
            </a:rPr>
            <a:t>と</a:t>
          </a:r>
          <a:r>
            <a:rPr kumimoji="1" lang="ja-JP" altLang="en-US" sz="1100" baseline="0">
              <a:solidFill>
                <a:schemeClr val="dk1"/>
              </a:solidFill>
              <a:effectLst/>
              <a:latin typeface="+mn-lt"/>
              <a:ea typeface="+mn-ea"/>
              <a:cs typeface="+mn-cs"/>
            </a:rPr>
            <a:t>なり、</a:t>
          </a:r>
          <a:r>
            <a:rPr kumimoji="1" lang="ja-JP" altLang="ja-JP" sz="1100" baseline="0">
              <a:solidFill>
                <a:schemeClr val="dk1"/>
              </a:solidFill>
              <a:effectLst/>
              <a:latin typeface="+mn-lt"/>
              <a:ea typeface="+mn-ea"/>
              <a:cs typeface="+mn-cs"/>
            </a:rPr>
            <a:t>それに充当できる財源のうちとりわけ基金費も</a:t>
          </a:r>
          <a:r>
            <a:rPr kumimoji="1" lang="en-US" altLang="ja-JP" sz="1100" baseline="0">
              <a:solidFill>
                <a:schemeClr val="dk1"/>
              </a:solidFill>
              <a:effectLst/>
              <a:latin typeface="+mn-lt"/>
              <a:ea typeface="+mn-ea"/>
              <a:cs typeface="+mn-cs"/>
            </a:rPr>
            <a:t>648</a:t>
          </a:r>
          <a:r>
            <a:rPr kumimoji="1" lang="ja-JP" altLang="ja-JP" sz="1100" baseline="0">
              <a:solidFill>
                <a:schemeClr val="dk1"/>
              </a:solidFill>
              <a:effectLst/>
              <a:latin typeface="+mn-lt"/>
              <a:ea typeface="+mn-ea"/>
              <a:cs typeface="+mn-cs"/>
            </a:rPr>
            <a:t>百万円増額となったため、結果的には将来負担比率の分子が減少することとなった。今後も、全国的に見ても高い住民一人当たりの公債費を減少させるよう、計画的に地方債を活用し、一方で歳出抑制を図り、基金の増額に努めたい。</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8CB7A809-CF8E-4611-BF2B-ACC7488FC2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357B41A4-2957-4D94-B157-E6C69C23D4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a:extLst>
            <a:ext uri="{FF2B5EF4-FFF2-40B4-BE49-F238E27FC236}">
              <a16:creationId xmlns:a16="http://schemas.microsoft.com/office/drawing/2014/main" id="{B8A1B8A8-D6AA-4C1E-8AD4-DF3693F10F7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a:extLst>
            <a:ext uri="{FF2B5EF4-FFF2-40B4-BE49-F238E27FC236}">
              <a16:creationId xmlns:a16="http://schemas.microsoft.com/office/drawing/2014/main" id="{97E1C88D-9053-479F-9382-D8C96D76976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a:extLst>
            <a:ext uri="{FF2B5EF4-FFF2-40B4-BE49-F238E27FC236}">
              <a16:creationId xmlns:a16="http://schemas.microsoft.com/office/drawing/2014/main" id="{4C36B9B7-452A-4637-AB89-CAB05A308BF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a:extLst>
            <a:ext uri="{FF2B5EF4-FFF2-40B4-BE49-F238E27FC236}">
              <a16:creationId xmlns:a16="http://schemas.microsoft.com/office/drawing/2014/main" id="{BF0A4F85-405F-4EFC-8FA3-CC4063B7A808}"/>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和歌山県紀美野町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a:extLst>
            <a:ext uri="{FF2B5EF4-FFF2-40B4-BE49-F238E27FC236}">
              <a16:creationId xmlns:a16="http://schemas.microsoft.com/office/drawing/2014/main" id="{03ACEE1D-CCE2-46B7-A75C-4A4B772763E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a:extLst>
            <a:ext uri="{FF2B5EF4-FFF2-40B4-BE49-F238E27FC236}">
              <a16:creationId xmlns:a16="http://schemas.microsoft.com/office/drawing/2014/main" id="{3C863C54-399F-4EEC-85D8-59AA12930DA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a:extLst>
            <a:ext uri="{FF2B5EF4-FFF2-40B4-BE49-F238E27FC236}">
              <a16:creationId xmlns:a16="http://schemas.microsoft.com/office/drawing/2014/main" id="{01234FFB-E160-475D-9FA1-F7E15924040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a:extLst>
            <a:ext uri="{FF2B5EF4-FFF2-40B4-BE49-F238E27FC236}">
              <a16:creationId xmlns:a16="http://schemas.microsoft.com/office/drawing/2014/main" id="{184D4133-CB70-4E7B-A034-CB1FD70306B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a:extLst>
            <a:ext uri="{FF2B5EF4-FFF2-40B4-BE49-F238E27FC236}">
              <a16:creationId xmlns:a16="http://schemas.microsoft.com/office/drawing/2014/main" id="{EA52EF7F-D43D-47DB-BB45-0904EBD0E22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a:extLst>
            <a:ext uri="{FF2B5EF4-FFF2-40B4-BE49-F238E27FC236}">
              <a16:creationId xmlns:a16="http://schemas.microsoft.com/office/drawing/2014/main" id="{1FCFA0F0-A341-4ED7-96EA-D8F3F8B1589D}"/>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9,367
9,345
128.34
7,607,214
7,059,579
520,613
4,850,750
9,399,981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a:extLst>
            <a:ext uri="{FF2B5EF4-FFF2-40B4-BE49-F238E27FC236}">
              <a16:creationId xmlns:a16="http://schemas.microsoft.com/office/drawing/2014/main" id="{D3A1617E-CA0C-417B-A867-272BE96B557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a:extLst>
            <a:ext uri="{FF2B5EF4-FFF2-40B4-BE49-F238E27FC236}">
              <a16:creationId xmlns:a16="http://schemas.microsoft.com/office/drawing/2014/main" id="{F8D765F9-A2BE-40EE-BF37-58000E86447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a:extLst>
            <a:ext uri="{FF2B5EF4-FFF2-40B4-BE49-F238E27FC236}">
              <a16:creationId xmlns:a16="http://schemas.microsoft.com/office/drawing/2014/main" id="{DE95EC7A-E740-4047-94D0-6EA1774E540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83.5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a:extLst>
            <a:ext uri="{FF2B5EF4-FFF2-40B4-BE49-F238E27FC236}">
              <a16:creationId xmlns:a16="http://schemas.microsoft.com/office/drawing/2014/main" id="{241EB9AB-2A57-4959-ABCC-544B73768F8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a:extLst>
            <a:ext uri="{FF2B5EF4-FFF2-40B4-BE49-F238E27FC236}">
              <a16:creationId xmlns:a16="http://schemas.microsoft.com/office/drawing/2014/main" id="{690A045F-B7BF-4A09-BFF9-E14A1C33F42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a:extLst>
            <a:ext uri="{FF2B5EF4-FFF2-40B4-BE49-F238E27FC236}">
              <a16:creationId xmlns:a16="http://schemas.microsoft.com/office/drawing/2014/main" id="{BFF741B3-B69D-4AC7-9DD4-63FFEF3095F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a:extLst>
            <a:ext uri="{FF2B5EF4-FFF2-40B4-BE49-F238E27FC236}">
              <a16:creationId xmlns:a16="http://schemas.microsoft.com/office/drawing/2014/main" id="{7E5DAE17-F875-4D9B-A5A2-AFC0741EAC3A}"/>
            </a:ext>
          </a:extLst>
        </xdr:cNvPr>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a:extLst>
            <a:ext uri="{FF2B5EF4-FFF2-40B4-BE49-F238E27FC236}">
              <a16:creationId xmlns:a16="http://schemas.microsoft.com/office/drawing/2014/main" id="{4CE52F9F-98C3-466A-B155-21C69F43143E}"/>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a:extLst>
            <a:ext uri="{FF2B5EF4-FFF2-40B4-BE49-F238E27FC236}">
              <a16:creationId xmlns:a16="http://schemas.microsoft.com/office/drawing/2014/main" id="{F5C095F2-EDFB-4BF4-91EC-B10E08D2CFB9}"/>
            </a:ext>
          </a:extLst>
        </xdr:cNvPr>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a:extLst>
            <a:ext uri="{FF2B5EF4-FFF2-40B4-BE49-F238E27FC236}">
              <a16:creationId xmlns:a16="http://schemas.microsoft.com/office/drawing/2014/main" id="{BF467D5D-8969-48A2-ACCB-221F09112AA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a:extLst>
            <a:ext uri="{FF2B5EF4-FFF2-40B4-BE49-F238E27FC236}">
              <a16:creationId xmlns:a16="http://schemas.microsoft.com/office/drawing/2014/main" id="{AB9790B3-B651-41B5-9652-586258E91B5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a:extLst>
            <a:ext uri="{FF2B5EF4-FFF2-40B4-BE49-F238E27FC236}">
              <a16:creationId xmlns:a16="http://schemas.microsoft.com/office/drawing/2014/main" id="{D9C26024-2CAF-42E2-8CC6-FBAC83291F1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a:extLst>
            <a:ext uri="{FF2B5EF4-FFF2-40B4-BE49-F238E27FC236}">
              <a16:creationId xmlns:a16="http://schemas.microsoft.com/office/drawing/2014/main" id="{8A8D2525-01C1-4894-B587-EB84FC884FBC}"/>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a:extLst>
            <a:ext uri="{FF2B5EF4-FFF2-40B4-BE49-F238E27FC236}">
              <a16:creationId xmlns:a16="http://schemas.microsoft.com/office/drawing/2014/main" id="{5E80BD13-6797-477E-9586-591273D5FE46}"/>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a:extLst>
            <a:ext uri="{FF2B5EF4-FFF2-40B4-BE49-F238E27FC236}">
              <a16:creationId xmlns:a16="http://schemas.microsoft.com/office/drawing/2014/main" id="{41F835EC-1039-4417-9439-DEB6411F8BD3}"/>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a:extLst>
            <a:ext uri="{FF2B5EF4-FFF2-40B4-BE49-F238E27FC236}">
              <a16:creationId xmlns:a16="http://schemas.microsoft.com/office/drawing/2014/main" id="{42A4014F-6F3C-4673-824E-348C1A8EF889}"/>
            </a:ext>
          </a:extLst>
        </xdr:cNvPr>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a:extLst>
            <a:ext uri="{FF2B5EF4-FFF2-40B4-BE49-F238E27FC236}">
              <a16:creationId xmlns:a16="http://schemas.microsoft.com/office/drawing/2014/main" id="{D77CE76F-33E2-4956-BC94-B8929483BB21}"/>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a:extLst>
            <a:ext uri="{FF2B5EF4-FFF2-40B4-BE49-F238E27FC236}">
              <a16:creationId xmlns:a16="http://schemas.microsoft.com/office/drawing/2014/main" id="{A5CC04E6-4A2A-4A56-B4BD-4F44394BC99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a:extLst>
            <a:ext uri="{FF2B5EF4-FFF2-40B4-BE49-F238E27FC236}">
              <a16:creationId xmlns:a16="http://schemas.microsoft.com/office/drawing/2014/main" id="{000A997C-8644-497A-8A2F-D90585185358}"/>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a:extLst>
            <a:ext uri="{FF2B5EF4-FFF2-40B4-BE49-F238E27FC236}">
              <a16:creationId xmlns:a16="http://schemas.microsoft.com/office/drawing/2014/main" id="{5CF6EEBB-FF2E-4C80-BC3A-11E90CD7C2F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a:extLst>
            <a:ext uri="{FF2B5EF4-FFF2-40B4-BE49-F238E27FC236}">
              <a16:creationId xmlns:a16="http://schemas.microsoft.com/office/drawing/2014/main" id="{F693B12D-3FCE-4D38-975D-982CDDF72FB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a:extLst>
            <a:ext uri="{FF2B5EF4-FFF2-40B4-BE49-F238E27FC236}">
              <a16:creationId xmlns:a16="http://schemas.microsoft.com/office/drawing/2014/main" id="{626B0125-4B80-4C36-A1C2-5E25A18D865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a:extLst>
            <a:ext uri="{FF2B5EF4-FFF2-40B4-BE49-F238E27FC236}">
              <a16:creationId xmlns:a16="http://schemas.microsoft.com/office/drawing/2014/main" id="{5E1800FF-6945-4092-8848-1CCA2B0F3EBD}"/>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a:extLst>
            <a:ext uri="{FF2B5EF4-FFF2-40B4-BE49-F238E27FC236}">
              <a16:creationId xmlns:a16="http://schemas.microsoft.com/office/drawing/2014/main" id="{A7D62E0E-2EE7-42D6-8C51-8DEDD900D0B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a:extLst>
            <a:ext uri="{FF2B5EF4-FFF2-40B4-BE49-F238E27FC236}">
              <a16:creationId xmlns:a16="http://schemas.microsoft.com/office/drawing/2014/main" id="{730A71D6-2BDB-45CA-8297-B0E9F0DC23A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a:extLst>
            <a:ext uri="{FF2B5EF4-FFF2-40B4-BE49-F238E27FC236}">
              <a16:creationId xmlns:a16="http://schemas.microsoft.com/office/drawing/2014/main" id="{AF8A36D8-047D-468E-8616-A8C32936905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a:extLst>
            <a:ext uri="{FF2B5EF4-FFF2-40B4-BE49-F238E27FC236}">
              <a16:creationId xmlns:a16="http://schemas.microsoft.com/office/drawing/2014/main" id="{F4D04015-A07C-41C8-9B13-F5BEFFAB88CC}"/>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a:extLst>
            <a:ext uri="{FF2B5EF4-FFF2-40B4-BE49-F238E27FC236}">
              <a16:creationId xmlns:a16="http://schemas.microsoft.com/office/drawing/2014/main" id="{A60CF465-EF27-4F73-825C-5C1B465ECB22}"/>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a:extLst>
            <a:ext uri="{FF2B5EF4-FFF2-40B4-BE49-F238E27FC236}">
              <a16:creationId xmlns:a16="http://schemas.microsoft.com/office/drawing/2014/main" id="{45FEDFAE-9DE0-4A32-A7EF-5F33731E7E2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a:extLst>
            <a:ext uri="{FF2B5EF4-FFF2-40B4-BE49-F238E27FC236}">
              <a16:creationId xmlns:a16="http://schemas.microsoft.com/office/drawing/2014/main" id="{6E5AAE0B-7E7C-4277-8B5F-6BEAAA92CDCE}"/>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a:extLst>
            <a:ext uri="{FF2B5EF4-FFF2-40B4-BE49-F238E27FC236}">
              <a16:creationId xmlns:a16="http://schemas.microsoft.com/office/drawing/2014/main" id="{B8CF51FB-54F4-4838-9CDD-CB5C38EF133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a:extLst>
            <a:ext uri="{FF2B5EF4-FFF2-40B4-BE49-F238E27FC236}">
              <a16:creationId xmlns:a16="http://schemas.microsoft.com/office/drawing/2014/main" id="{CE62F7B7-FCD1-4B43-83DE-C4030F089236}"/>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a:extLst>
            <a:ext uri="{FF2B5EF4-FFF2-40B4-BE49-F238E27FC236}">
              <a16:creationId xmlns:a16="http://schemas.microsoft.com/office/drawing/2014/main" id="{42E59845-A293-4487-B7CA-6FC4C61F2BE1}"/>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a:extLst>
            <a:ext uri="{FF2B5EF4-FFF2-40B4-BE49-F238E27FC236}">
              <a16:creationId xmlns:a16="http://schemas.microsoft.com/office/drawing/2014/main" id="{5DD24D96-9C4A-455D-B52E-165DFE4E408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a:extLst>
            <a:ext uri="{FF2B5EF4-FFF2-40B4-BE49-F238E27FC236}">
              <a16:creationId xmlns:a16="http://schemas.microsoft.com/office/drawing/2014/main" id="{EB84B56A-3C12-4BF4-972C-6D5390EEFDD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a:extLst>
            <a:ext uri="{FF2B5EF4-FFF2-40B4-BE49-F238E27FC236}">
              <a16:creationId xmlns:a16="http://schemas.microsoft.com/office/drawing/2014/main" id="{8A2EF4DD-6B95-44EE-AC84-379BA9ED3EC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a:extLst>
            <a:ext uri="{FF2B5EF4-FFF2-40B4-BE49-F238E27FC236}">
              <a16:creationId xmlns:a16="http://schemas.microsoft.com/office/drawing/2014/main" id="{5E74C685-8B13-4591-B8FD-A7FB245E434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a:extLst>
            <a:ext uri="{FF2B5EF4-FFF2-40B4-BE49-F238E27FC236}">
              <a16:creationId xmlns:a16="http://schemas.microsoft.com/office/drawing/2014/main" id="{651EF250-B57C-4F8E-A9E9-8A902E4EE300}"/>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a:extLst>
            <a:ext uri="{FF2B5EF4-FFF2-40B4-BE49-F238E27FC236}">
              <a16:creationId xmlns:a16="http://schemas.microsoft.com/office/drawing/2014/main" id="{AA78650D-0F89-4523-B4C7-9DB6FA896EF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a:extLst>
            <a:ext uri="{FF2B5EF4-FFF2-40B4-BE49-F238E27FC236}">
              <a16:creationId xmlns:a16="http://schemas.microsoft.com/office/drawing/2014/main" id="{6B63429B-0825-459B-8820-C95CA603D5A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a:extLst>
            <a:ext uri="{FF2B5EF4-FFF2-40B4-BE49-F238E27FC236}">
              <a16:creationId xmlns:a16="http://schemas.microsoft.com/office/drawing/2014/main" id="{EBD173A4-9EA9-4DA9-83C0-3FC05B3AC419}"/>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a:extLst>
            <a:ext uri="{FF2B5EF4-FFF2-40B4-BE49-F238E27FC236}">
              <a16:creationId xmlns:a16="http://schemas.microsoft.com/office/drawing/2014/main" id="{F2ABDBAB-18C6-484F-B4A5-F3796D02266D}"/>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a:extLst>
            <a:ext uri="{FF2B5EF4-FFF2-40B4-BE49-F238E27FC236}">
              <a16:creationId xmlns:a16="http://schemas.microsoft.com/office/drawing/2014/main" id="{FE2EBDE1-C4B0-4E11-8571-7509195B2CF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a:extLst>
            <a:ext uri="{FF2B5EF4-FFF2-40B4-BE49-F238E27FC236}">
              <a16:creationId xmlns:a16="http://schemas.microsoft.com/office/drawing/2014/main" id="{910173E0-1E11-4288-B771-95E9745FE62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86B12F12-267B-4193-AC12-B8450F02BFD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693DCBC4-E2C0-4820-9F72-AB391FEF6C9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FE708A8A-4A25-48FB-B580-E4D082A12D0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73330F03-03D9-409A-ABFD-33061B8D379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和歌山県紀美野町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2B92E08A-886D-41D8-A2C0-4B7A8E808D1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9ADDEB40-BE3E-4815-AFC6-25E3CB76242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DABF0E5F-A1AD-4845-B8CA-7BADF0ADF28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F302E7C7-3731-48FA-8AAE-EBA0353C4C9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9A2CD3D1-2102-4A1D-824B-99280214852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4EBD67C5-65F5-464F-BB98-5D66A7E8E15D}"/>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9,367
9,345
128.34
7,607,214
7,059,579
520,613
4,850,750
9,399,981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1BA0C7F9-53A1-49D1-B474-01358B83C64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409F4D53-2560-4839-8BB8-E69D72B158F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FA2778AB-6F6F-4439-98E1-E3187094E32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83.5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2C8247A8-1965-4E49-88EC-3A1C76E042F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802CE830-36FC-4A42-881F-731009BE4A2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A5E46022-9FCA-4441-B723-1AD2E77CD88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a16="http://schemas.microsoft.com/office/drawing/2014/main" id="{42325C4D-DEFE-4BB0-96DD-05D5CEF1CC6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CC32D84B-1430-455B-B5A3-16B505CAD676}"/>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DD12C0C8-CF10-4862-A2D6-57EA2CF596A4}"/>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C4AE425D-3B84-48E9-9A36-3657C67DF315}"/>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a:extLst>
            <a:ext uri="{FF2B5EF4-FFF2-40B4-BE49-F238E27FC236}">
              <a16:creationId xmlns:a16="http://schemas.microsoft.com/office/drawing/2014/main" id="{DF281308-1058-4E85-B729-19D10A26CBF5}"/>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a:extLst>
            <a:ext uri="{FF2B5EF4-FFF2-40B4-BE49-F238E27FC236}">
              <a16:creationId xmlns:a16="http://schemas.microsoft.com/office/drawing/2014/main" id="{670F0C16-EBFD-4B49-900D-62155FCE91F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5978FBF8-13E5-475F-A569-D48AF645858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a:extLst>
            <a:ext uri="{FF2B5EF4-FFF2-40B4-BE49-F238E27FC236}">
              <a16:creationId xmlns:a16="http://schemas.microsoft.com/office/drawing/2014/main" id="{3716D7C9-569F-4875-A957-0D82EA227CB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E3C27B16-ACDE-4047-8C96-23BB874A9F7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10C6273D-AC37-4560-A863-B176B884298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85249A67-656B-42F7-9BA4-15B05A3DFBF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4B0B45B6-A6A5-4BE3-ADED-962313C20CF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和歌山県紀美野町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2F19A03C-711B-4D93-8511-ABE942A1F56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D8EAB887-DC43-458B-86E4-231EF06A9B5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C8187479-88AD-4B38-B68A-F82840E882E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11DAA215-A587-4051-8920-C07A842217D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89AA70A6-F435-4F1E-B01D-BADC30AF4CB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E2F1DD45-7E6E-4AE8-AE37-6AD500ACEEB1}"/>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9,367
9,345
128.34
7,607,214
7,059,579
520,613
4,850,750
9,399,981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39242B03-8C83-419E-BF9C-51F12A555D8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6D012DB-7AA8-4EC3-883A-8690957DDE5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DD15FEDD-C61D-469F-84D2-59172D18FEF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83.5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23B904C8-A7D6-4D34-9C73-44DAC2101F9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13828D0D-2602-4E0F-8FE0-A9EE789DFF5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id="{CD298951-9C78-4C1C-B8AF-B14A9812C53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a16="http://schemas.microsoft.com/office/drawing/2014/main" id="{8F85D51F-D6FE-4D3B-807C-BD67B725A2AA}"/>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B3E9E9C9-0CBB-4FF1-B0B9-EB1F2520364B}"/>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7A4D940E-0A8A-4DC7-92F0-3B537E9C2494}"/>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555573C2-049F-484F-BB1C-77D7014BB9D3}"/>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a:extLst>
            <a:ext uri="{FF2B5EF4-FFF2-40B4-BE49-F238E27FC236}">
              <a16:creationId xmlns:a16="http://schemas.microsoft.com/office/drawing/2014/main" id="{0361843E-E0BC-47CB-9132-344246ABA7C3}"/>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a:extLst>
            <a:ext uri="{FF2B5EF4-FFF2-40B4-BE49-F238E27FC236}">
              <a16:creationId xmlns:a16="http://schemas.microsoft.com/office/drawing/2014/main" id="{601F638E-DFB1-431B-ACDE-8D05730F4FF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41DF0F45-FEC3-4ED4-A04B-C5F8D6251E0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a:extLst>
            <a:ext uri="{FF2B5EF4-FFF2-40B4-BE49-F238E27FC236}">
              <a16:creationId xmlns:a16="http://schemas.microsoft.com/office/drawing/2014/main" id="{7302E5EE-1DFF-472A-B13E-B63378611D6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hibao-k/Desktop/&#12304;&#36001;&#25919;&#29366;&#27841;&#36039;&#26009;&#38598;&#12305;_303046_&#32000;&#32654;&#37326;&#30010;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5">
          <cell r="G55" t="str">
            <v>類似団体内平均値</v>
          </cell>
        </row>
        <row r="72">
          <cell r="K72" t="str">
            <v>H24</v>
          </cell>
          <cell r="L72" t="str">
            <v>H25</v>
          </cell>
          <cell r="M72" t="str">
            <v>H26</v>
          </cell>
          <cell r="N72" t="str">
            <v>H27</v>
          </cell>
          <cell r="O72" t="str">
            <v>H28</v>
          </cell>
        </row>
        <row r="73">
          <cell r="G73" t="str">
            <v>当該団体値</v>
          </cell>
          <cell r="K73">
            <v>141.30000000000001</v>
          </cell>
          <cell r="L73">
            <v>129.69999999999999</v>
          </cell>
          <cell r="M73">
            <v>115.7</v>
          </cell>
          <cell r="N73">
            <v>110.5</v>
          </cell>
          <cell r="O73">
            <v>83.5</v>
          </cell>
        </row>
        <row r="75">
          <cell r="K75">
            <v>13.2</v>
          </cell>
          <cell r="L75">
            <v>12.3</v>
          </cell>
          <cell r="M75">
            <v>10.3</v>
          </cell>
          <cell r="N75">
            <v>8.4</v>
          </cell>
          <cell r="O75">
            <v>7.4</v>
          </cell>
        </row>
        <row r="77">
          <cell r="G77" t="str">
            <v>類似団体内平均値</v>
          </cell>
          <cell r="K77">
            <v>29.4</v>
          </cell>
          <cell r="L77">
            <v>18.899999999999999</v>
          </cell>
          <cell r="M77">
            <v>10.199999999999999</v>
          </cell>
          <cell r="N77">
            <v>0.8</v>
          </cell>
          <cell r="O77">
            <v>0</v>
          </cell>
        </row>
        <row r="79">
          <cell r="K79">
            <v>10.9</v>
          </cell>
          <cell r="L79">
            <v>10.1</v>
          </cell>
          <cell r="M79">
            <v>9.1</v>
          </cell>
          <cell r="N79">
            <v>8.1</v>
          </cell>
          <cell r="O79">
            <v>7.3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B3" sqref="B3:K5"/>
    </sheetView>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59" t="s">
        <v>64</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60" t="s">
        <v>66</v>
      </c>
      <c r="C3" s="361"/>
      <c r="D3" s="361"/>
      <c r="E3" s="362"/>
      <c r="F3" s="362"/>
      <c r="G3" s="362"/>
      <c r="H3" s="362"/>
      <c r="I3" s="362"/>
      <c r="J3" s="362"/>
      <c r="K3" s="362"/>
      <c r="L3" s="362" t="s">
        <v>67</v>
      </c>
      <c r="M3" s="362"/>
      <c r="N3" s="362"/>
      <c r="O3" s="362"/>
      <c r="P3" s="362"/>
      <c r="Q3" s="362"/>
      <c r="R3" s="369"/>
      <c r="S3" s="369"/>
      <c r="T3" s="369"/>
      <c r="U3" s="369"/>
      <c r="V3" s="370"/>
      <c r="W3" s="344" t="s">
        <v>68</v>
      </c>
      <c r="X3" s="345"/>
      <c r="Y3" s="345"/>
      <c r="Z3" s="345"/>
      <c r="AA3" s="345"/>
      <c r="AB3" s="361"/>
      <c r="AC3" s="369" t="s">
        <v>69</v>
      </c>
      <c r="AD3" s="345"/>
      <c r="AE3" s="345"/>
      <c r="AF3" s="345"/>
      <c r="AG3" s="345"/>
      <c r="AH3" s="345"/>
      <c r="AI3" s="345"/>
      <c r="AJ3" s="345"/>
      <c r="AK3" s="345"/>
      <c r="AL3" s="346"/>
      <c r="AM3" s="344" t="s">
        <v>70</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71</v>
      </c>
      <c r="BO3" s="345"/>
      <c r="BP3" s="345"/>
      <c r="BQ3" s="345"/>
      <c r="BR3" s="345"/>
      <c r="BS3" s="345"/>
      <c r="BT3" s="345"/>
      <c r="BU3" s="346"/>
      <c r="BV3" s="344" t="s">
        <v>72</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73</v>
      </c>
      <c r="CU3" s="345"/>
      <c r="CV3" s="345"/>
      <c r="CW3" s="345"/>
      <c r="CX3" s="345"/>
      <c r="CY3" s="345"/>
      <c r="CZ3" s="345"/>
      <c r="DA3" s="346"/>
      <c r="DB3" s="344" t="s">
        <v>74</v>
      </c>
      <c r="DC3" s="345"/>
      <c r="DD3" s="345"/>
      <c r="DE3" s="345"/>
      <c r="DF3" s="345"/>
      <c r="DG3" s="345"/>
      <c r="DH3" s="345"/>
      <c r="DI3" s="346"/>
      <c r="DJ3" s="139"/>
      <c r="DK3" s="139"/>
      <c r="DL3" s="139"/>
      <c r="DM3" s="139"/>
      <c r="DN3" s="139"/>
      <c r="DO3" s="139"/>
    </row>
    <row r="4" spans="1:119" ht="18.75" customHeight="1" x14ac:dyDescent="0.15">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75</v>
      </c>
      <c r="AZ4" s="348"/>
      <c r="BA4" s="348"/>
      <c r="BB4" s="348"/>
      <c r="BC4" s="348"/>
      <c r="BD4" s="348"/>
      <c r="BE4" s="348"/>
      <c r="BF4" s="348"/>
      <c r="BG4" s="348"/>
      <c r="BH4" s="348"/>
      <c r="BI4" s="348"/>
      <c r="BJ4" s="348"/>
      <c r="BK4" s="348"/>
      <c r="BL4" s="348"/>
      <c r="BM4" s="349"/>
      <c r="BN4" s="350">
        <v>7607214</v>
      </c>
      <c r="BO4" s="351"/>
      <c r="BP4" s="351"/>
      <c r="BQ4" s="351"/>
      <c r="BR4" s="351"/>
      <c r="BS4" s="351"/>
      <c r="BT4" s="351"/>
      <c r="BU4" s="352"/>
      <c r="BV4" s="350">
        <v>8069029</v>
      </c>
      <c r="BW4" s="351"/>
      <c r="BX4" s="351"/>
      <c r="BY4" s="351"/>
      <c r="BZ4" s="351"/>
      <c r="CA4" s="351"/>
      <c r="CB4" s="351"/>
      <c r="CC4" s="352"/>
      <c r="CD4" s="353" t="s">
        <v>76</v>
      </c>
      <c r="CE4" s="354"/>
      <c r="CF4" s="354"/>
      <c r="CG4" s="354"/>
      <c r="CH4" s="354"/>
      <c r="CI4" s="354"/>
      <c r="CJ4" s="354"/>
      <c r="CK4" s="354"/>
      <c r="CL4" s="354"/>
      <c r="CM4" s="354"/>
      <c r="CN4" s="354"/>
      <c r="CO4" s="354"/>
      <c r="CP4" s="354"/>
      <c r="CQ4" s="354"/>
      <c r="CR4" s="354"/>
      <c r="CS4" s="355"/>
      <c r="CT4" s="356">
        <v>10.7</v>
      </c>
      <c r="CU4" s="357"/>
      <c r="CV4" s="357"/>
      <c r="CW4" s="357"/>
      <c r="CX4" s="357"/>
      <c r="CY4" s="357"/>
      <c r="CZ4" s="357"/>
      <c r="DA4" s="358"/>
      <c r="DB4" s="356">
        <v>12.5</v>
      </c>
      <c r="DC4" s="357"/>
      <c r="DD4" s="357"/>
      <c r="DE4" s="357"/>
      <c r="DF4" s="357"/>
      <c r="DG4" s="357"/>
      <c r="DH4" s="357"/>
      <c r="DI4" s="358"/>
      <c r="DJ4" s="139"/>
      <c r="DK4" s="139"/>
      <c r="DL4" s="139"/>
      <c r="DM4" s="139"/>
      <c r="DN4" s="139"/>
      <c r="DO4" s="139"/>
    </row>
    <row r="5" spans="1:119" ht="18.75" customHeight="1" x14ac:dyDescent="0.15">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77</v>
      </c>
      <c r="AN5" s="417"/>
      <c r="AO5" s="417"/>
      <c r="AP5" s="417"/>
      <c r="AQ5" s="417"/>
      <c r="AR5" s="417"/>
      <c r="AS5" s="417"/>
      <c r="AT5" s="418"/>
      <c r="AU5" s="419" t="s">
        <v>78</v>
      </c>
      <c r="AV5" s="420"/>
      <c r="AW5" s="420"/>
      <c r="AX5" s="420"/>
      <c r="AY5" s="421" t="s">
        <v>79</v>
      </c>
      <c r="AZ5" s="422"/>
      <c r="BA5" s="422"/>
      <c r="BB5" s="422"/>
      <c r="BC5" s="422"/>
      <c r="BD5" s="422"/>
      <c r="BE5" s="422"/>
      <c r="BF5" s="422"/>
      <c r="BG5" s="422"/>
      <c r="BH5" s="422"/>
      <c r="BI5" s="422"/>
      <c r="BJ5" s="422"/>
      <c r="BK5" s="422"/>
      <c r="BL5" s="422"/>
      <c r="BM5" s="423"/>
      <c r="BN5" s="387">
        <v>7059579</v>
      </c>
      <c r="BO5" s="388"/>
      <c r="BP5" s="388"/>
      <c r="BQ5" s="388"/>
      <c r="BR5" s="388"/>
      <c r="BS5" s="388"/>
      <c r="BT5" s="388"/>
      <c r="BU5" s="389"/>
      <c r="BV5" s="387">
        <v>7444198</v>
      </c>
      <c r="BW5" s="388"/>
      <c r="BX5" s="388"/>
      <c r="BY5" s="388"/>
      <c r="BZ5" s="388"/>
      <c r="CA5" s="388"/>
      <c r="CB5" s="388"/>
      <c r="CC5" s="389"/>
      <c r="CD5" s="390" t="s">
        <v>80</v>
      </c>
      <c r="CE5" s="391"/>
      <c r="CF5" s="391"/>
      <c r="CG5" s="391"/>
      <c r="CH5" s="391"/>
      <c r="CI5" s="391"/>
      <c r="CJ5" s="391"/>
      <c r="CK5" s="391"/>
      <c r="CL5" s="391"/>
      <c r="CM5" s="391"/>
      <c r="CN5" s="391"/>
      <c r="CO5" s="391"/>
      <c r="CP5" s="391"/>
      <c r="CQ5" s="391"/>
      <c r="CR5" s="391"/>
      <c r="CS5" s="392"/>
      <c r="CT5" s="384">
        <v>91.2</v>
      </c>
      <c r="CU5" s="385"/>
      <c r="CV5" s="385"/>
      <c r="CW5" s="385"/>
      <c r="CX5" s="385"/>
      <c r="CY5" s="385"/>
      <c r="CZ5" s="385"/>
      <c r="DA5" s="386"/>
      <c r="DB5" s="384">
        <v>87.6</v>
      </c>
      <c r="DC5" s="385"/>
      <c r="DD5" s="385"/>
      <c r="DE5" s="385"/>
      <c r="DF5" s="385"/>
      <c r="DG5" s="385"/>
      <c r="DH5" s="385"/>
      <c r="DI5" s="386"/>
      <c r="DJ5" s="139"/>
      <c r="DK5" s="139"/>
      <c r="DL5" s="139"/>
      <c r="DM5" s="139"/>
      <c r="DN5" s="139"/>
      <c r="DO5" s="139"/>
    </row>
    <row r="6" spans="1:119" ht="18.75" customHeight="1" x14ac:dyDescent="0.15">
      <c r="A6" s="140"/>
      <c r="B6" s="393" t="s">
        <v>81</v>
      </c>
      <c r="C6" s="394"/>
      <c r="D6" s="394"/>
      <c r="E6" s="395"/>
      <c r="F6" s="395"/>
      <c r="G6" s="395"/>
      <c r="H6" s="395"/>
      <c r="I6" s="395"/>
      <c r="J6" s="395"/>
      <c r="K6" s="395"/>
      <c r="L6" s="395" t="s">
        <v>82</v>
      </c>
      <c r="M6" s="395"/>
      <c r="N6" s="395"/>
      <c r="O6" s="395"/>
      <c r="P6" s="395"/>
      <c r="Q6" s="395"/>
      <c r="R6" s="399"/>
      <c r="S6" s="399"/>
      <c r="T6" s="399"/>
      <c r="U6" s="399"/>
      <c r="V6" s="400"/>
      <c r="W6" s="403" t="s">
        <v>83</v>
      </c>
      <c r="X6" s="404"/>
      <c r="Y6" s="404"/>
      <c r="Z6" s="404"/>
      <c r="AA6" s="404"/>
      <c r="AB6" s="394"/>
      <c r="AC6" s="407" t="s">
        <v>84</v>
      </c>
      <c r="AD6" s="408"/>
      <c r="AE6" s="408"/>
      <c r="AF6" s="408"/>
      <c r="AG6" s="408"/>
      <c r="AH6" s="408"/>
      <c r="AI6" s="408"/>
      <c r="AJ6" s="408"/>
      <c r="AK6" s="408"/>
      <c r="AL6" s="409"/>
      <c r="AM6" s="416" t="s">
        <v>85</v>
      </c>
      <c r="AN6" s="417"/>
      <c r="AO6" s="417"/>
      <c r="AP6" s="417"/>
      <c r="AQ6" s="417"/>
      <c r="AR6" s="417"/>
      <c r="AS6" s="417"/>
      <c r="AT6" s="418"/>
      <c r="AU6" s="419" t="s">
        <v>78</v>
      </c>
      <c r="AV6" s="420"/>
      <c r="AW6" s="420"/>
      <c r="AX6" s="420"/>
      <c r="AY6" s="421" t="s">
        <v>86</v>
      </c>
      <c r="AZ6" s="422"/>
      <c r="BA6" s="422"/>
      <c r="BB6" s="422"/>
      <c r="BC6" s="422"/>
      <c r="BD6" s="422"/>
      <c r="BE6" s="422"/>
      <c r="BF6" s="422"/>
      <c r="BG6" s="422"/>
      <c r="BH6" s="422"/>
      <c r="BI6" s="422"/>
      <c r="BJ6" s="422"/>
      <c r="BK6" s="422"/>
      <c r="BL6" s="422"/>
      <c r="BM6" s="423"/>
      <c r="BN6" s="387">
        <v>547635</v>
      </c>
      <c r="BO6" s="388"/>
      <c r="BP6" s="388"/>
      <c r="BQ6" s="388"/>
      <c r="BR6" s="388"/>
      <c r="BS6" s="388"/>
      <c r="BT6" s="388"/>
      <c r="BU6" s="389"/>
      <c r="BV6" s="387">
        <v>624831</v>
      </c>
      <c r="BW6" s="388"/>
      <c r="BX6" s="388"/>
      <c r="BY6" s="388"/>
      <c r="BZ6" s="388"/>
      <c r="CA6" s="388"/>
      <c r="CB6" s="388"/>
      <c r="CC6" s="389"/>
      <c r="CD6" s="390" t="s">
        <v>87</v>
      </c>
      <c r="CE6" s="391"/>
      <c r="CF6" s="391"/>
      <c r="CG6" s="391"/>
      <c r="CH6" s="391"/>
      <c r="CI6" s="391"/>
      <c r="CJ6" s="391"/>
      <c r="CK6" s="391"/>
      <c r="CL6" s="391"/>
      <c r="CM6" s="391"/>
      <c r="CN6" s="391"/>
      <c r="CO6" s="391"/>
      <c r="CP6" s="391"/>
      <c r="CQ6" s="391"/>
      <c r="CR6" s="391"/>
      <c r="CS6" s="392"/>
      <c r="CT6" s="424">
        <v>95</v>
      </c>
      <c r="CU6" s="425"/>
      <c r="CV6" s="425"/>
      <c r="CW6" s="425"/>
      <c r="CX6" s="425"/>
      <c r="CY6" s="425"/>
      <c r="CZ6" s="425"/>
      <c r="DA6" s="426"/>
      <c r="DB6" s="424">
        <v>92.2</v>
      </c>
      <c r="DC6" s="425"/>
      <c r="DD6" s="425"/>
      <c r="DE6" s="425"/>
      <c r="DF6" s="425"/>
      <c r="DG6" s="425"/>
      <c r="DH6" s="425"/>
      <c r="DI6" s="426"/>
      <c r="DJ6" s="139"/>
      <c r="DK6" s="139"/>
      <c r="DL6" s="139"/>
      <c r="DM6" s="139"/>
      <c r="DN6" s="139"/>
      <c r="DO6" s="139"/>
    </row>
    <row r="7" spans="1:119" ht="18.75" customHeight="1" x14ac:dyDescent="0.15">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88</v>
      </c>
      <c r="AN7" s="417"/>
      <c r="AO7" s="417"/>
      <c r="AP7" s="417"/>
      <c r="AQ7" s="417"/>
      <c r="AR7" s="417"/>
      <c r="AS7" s="417"/>
      <c r="AT7" s="418"/>
      <c r="AU7" s="419" t="s">
        <v>89</v>
      </c>
      <c r="AV7" s="420"/>
      <c r="AW7" s="420"/>
      <c r="AX7" s="420"/>
      <c r="AY7" s="421" t="s">
        <v>90</v>
      </c>
      <c r="AZ7" s="422"/>
      <c r="BA7" s="422"/>
      <c r="BB7" s="422"/>
      <c r="BC7" s="422"/>
      <c r="BD7" s="422"/>
      <c r="BE7" s="422"/>
      <c r="BF7" s="422"/>
      <c r="BG7" s="422"/>
      <c r="BH7" s="422"/>
      <c r="BI7" s="422"/>
      <c r="BJ7" s="422"/>
      <c r="BK7" s="422"/>
      <c r="BL7" s="422"/>
      <c r="BM7" s="423"/>
      <c r="BN7" s="387">
        <v>27022</v>
      </c>
      <c r="BO7" s="388"/>
      <c r="BP7" s="388"/>
      <c r="BQ7" s="388"/>
      <c r="BR7" s="388"/>
      <c r="BS7" s="388"/>
      <c r="BT7" s="388"/>
      <c r="BU7" s="389"/>
      <c r="BV7" s="387">
        <v>3173</v>
      </c>
      <c r="BW7" s="388"/>
      <c r="BX7" s="388"/>
      <c r="BY7" s="388"/>
      <c r="BZ7" s="388"/>
      <c r="CA7" s="388"/>
      <c r="CB7" s="388"/>
      <c r="CC7" s="389"/>
      <c r="CD7" s="390" t="s">
        <v>91</v>
      </c>
      <c r="CE7" s="391"/>
      <c r="CF7" s="391"/>
      <c r="CG7" s="391"/>
      <c r="CH7" s="391"/>
      <c r="CI7" s="391"/>
      <c r="CJ7" s="391"/>
      <c r="CK7" s="391"/>
      <c r="CL7" s="391"/>
      <c r="CM7" s="391"/>
      <c r="CN7" s="391"/>
      <c r="CO7" s="391"/>
      <c r="CP7" s="391"/>
      <c r="CQ7" s="391"/>
      <c r="CR7" s="391"/>
      <c r="CS7" s="392"/>
      <c r="CT7" s="387">
        <v>4850750</v>
      </c>
      <c r="CU7" s="388"/>
      <c r="CV7" s="388"/>
      <c r="CW7" s="388"/>
      <c r="CX7" s="388"/>
      <c r="CY7" s="388"/>
      <c r="CZ7" s="388"/>
      <c r="DA7" s="389"/>
      <c r="DB7" s="387">
        <v>4955370</v>
      </c>
      <c r="DC7" s="388"/>
      <c r="DD7" s="388"/>
      <c r="DE7" s="388"/>
      <c r="DF7" s="388"/>
      <c r="DG7" s="388"/>
      <c r="DH7" s="388"/>
      <c r="DI7" s="389"/>
      <c r="DJ7" s="139"/>
      <c r="DK7" s="139"/>
      <c r="DL7" s="139"/>
      <c r="DM7" s="139"/>
      <c r="DN7" s="139"/>
      <c r="DO7" s="139"/>
    </row>
    <row r="8" spans="1:119" ht="18.75" customHeight="1" thickBot="1" x14ac:dyDescent="0.2">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92</v>
      </c>
      <c r="AN8" s="417"/>
      <c r="AO8" s="417"/>
      <c r="AP8" s="417"/>
      <c r="AQ8" s="417"/>
      <c r="AR8" s="417"/>
      <c r="AS8" s="417"/>
      <c r="AT8" s="418"/>
      <c r="AU8" s="419" t="s">
        <v>93</v>
      </c>
      <c r="AV8" s="420"/>
      <c r="AW8" s="420"/>
      <c r="AX8" s="420"/>
      <c r="AY8" s="421" t="s">
        <v>94</v>
      </c>
      <c r="AZ8" s="422"/>
      <c r="BA8" s="422"/>
      <c r="BB8" s="422"/>
      <c r="BC8" s="422"/>
      <c r="BD8" s="422"/>
      <c r="BE8" s="422"/>
      <c r="BF8" s="422"/>
      <c r="BG8" s="422"/>
      <c r="BH8" s="422"/>
      <c r="BI8" s="422"/>
      <c r="BJ8" s="422"/>
      <c r="BK8" s="422"/>
      <c r="BL8" s="422"/>
      <c r="BM8" s="423"/>
      <c r="BN8" s="387">
        <v>520613</v>
      </c>
      <c r="BO8" s="388"/>
      <c r="BP8" s="388"/>
      <c r="BQ8" s="388"/>
      <c r="BR8" s="388"/>
      <c r="BS8" s="388"/>
      <c r="BT8" s="388"/>
      <c r="BU8" s="389"/>
      <c r="BV8" s="387">
        <v>621658</v>
      </c>
      <c r="BW8" s="388"/>
      <c r="BX8" s="388"/>
      <c r="BY8" s="388"/>
      <c r="BZ8" s="388"/>
      <c r="CA8" s="388"/>
      <c r="CB8" s="388"/>
      <c r="CC8" s="389"/>
      <c r="CD8" s="390" t="s">
        <v>95</v>
      </c>
      <c r="CE8" s="391"/>
      <c r="CF8" s="391"/>
      <c r="CG8" s="391"/>
      <c r="CH8" s="391"/>
      <c r="CI8" s="391"/>
      <c r="CJ8" s="391"/>
      <c r="CK8" s="391"/>
      <c r="CL8" s="391"/>
      <c r="CM8" s="391"/>
      <c r="CN8" s="391"/>
      <c r="CO8" s="391"/>
      <c r="CP8" s="391"/>
      <c r="CQ8" s="391"/>
      <c r="CR8" s="391"/>
      <c r="CS8" s="392"/>
      <c r="CT8" s="427">
        <v>0.21</v>
      </c>
      <c r="CU8" s="428"/>
      <c r="CV8" s="428"/>
      <c r="CW8" s="428"/>
      <c r="CX8" s="428"/>
      <c r="CY8" s="428"/>
      <c r="CZ8" s="428"/>
      <c r="DA8" s="429"/>
      <c r="DB8" s="427">
        <v>0.22</v>
      </c>
      <c r="DC8" s="428"/>
      <c r="DD8" s="428"/>
      <c r="DE8" s="428"/>
      <c r="DF8" s="428"/>
      <c r="DG8" s="428"/>
      <c r="DH8" s="428"/>
      <c r="DI8" s="429"/>
      <c r="DJ8" s="139"/>
      <c r="DK8" s="139"/>
      <c r="DL8" s="139"/>
      <c r="DM8" s="139"/>
      <c r="DN8" s="139"/>
      <c r="DO8" s="139"/>
    </row>
    <row r="9" spans="1:119" ht="18.75" customHeight="1" thickBot="1" x14ac:dyDescent="0.2">
      <c r="A9" s="140"/>
      <c r="B9" s="381" t="s">
        <v>96</v>
      </c>
      <c r="C9" s="382"/>
      <c r="D9" s="382"/>
      <c r="E9" s="382"/>
      <c r="F9" s="382"/>
      <c r="G9" s="382"/>
      <c r="H9" s="382"/>
      <c r="I9" s="382"/>
      <c r="J9" s="382"/>
      <c r="K9" s="430"/>
      <c r="L9" s="431" t="s">
        <v>97</v>
      </c>
      <c r="M9" s="432"/>
      <c r="N9" s="432"/>
      <c r="O9" s="432"/>
      <c r="P9" s="432"/>
      <c r="Q9" s="433"/>
      <c r="R9" s="434">
        <v>9206</v>
      </c>
      <c r="S9" s="435"/>
      <c r="T9" s="435"/>
      <c r="U9" s="435"/>
      <c r="V9" s="436"/>
      <c r="W9" s="344" t="s">
        <v>98</v>
      </c>
      <c r="X9" s="345"/>
      <c r="Y9" s="345"/>
      <c r="Z9" s="345"/>
      <c r="AA9" s="345"/>
      <c r="AB9" s="345"/>
      <c r="AC9" s="345"/>
      <c r="AD9" s="345"/>
      <c r="AE9" s="345"/>
      <c r="AF9" s="345"/>
      <c r="AG9" s="345"/>
      <c r="AH9" s="345"/>
      <c r="AI9" s="345"/>
      <c r="AJ9" s="345"/>
      <c r="AK9" s="345"/>
      <c r="AL9" s="346"/>
      <c r="AM9" s="416" t="s">
        <v>99</v>
      </c>
      <c r="AN9" s="417"/>
      <c r="AO9" s="417"/>
      <c r="AP9" s="417"/>
      <c r="AQ9" s="417"/>
      <c r="AR9" s="417"/>
      <c r="AS9" s="417"/>
      <c r="AT9" s="418"/>
      <c r="AU9" s="419" t="s">
        <v>100</v>
      </c>
      <c r="AV9" s="420"/>
      <c r="AW9" s="420"/>
      <c r="AX9" s="420"/>
      <c r="AY9" s="421" t="s">
        <v>101</v>
      </c>
      <c r="AZ9" s="422"/>
      <c r="BA9" s="422"/>
      <c r="BB9" s="422"/>
      <c r="BC9" s="422"/>
      <c r="BD9" s="422"/>
      <c r="BE9" s="422"/>
      <c r="BF9" s="422"/>
      <c r="BG9" s="422"/>
      <c r="BH9" s="422"/>
      <c r="BI9" s="422"/>
      <c r="BJ9" s="422"/>
      <c r="BK9" s="422"/>
      <c r="BL9" s="422"/>
      <c r="BM9" s="423"/>
      <c r="BN9" s="387">
        <v>-101045</v>
      </c>
      <c r="BO9" s="388"/>
      <c r="BP9" s="388"/>
      <c r="BQ9" s="388"/>
      <c r="BR9" s="388"/>
      <c r="BS9" s="388"/>
      <c r="BT9" s="388"/>
      <c r="BU9" s="389"/>
      <c r="BV9" s="387">
        <v>81234</v>
      </c>
      <c r="BW9" s="388"/>
      <c r="BX9" s="388"/>
      <c r="BY9" s="388"/>
      <c r="BZ9" s="388"/>
      <c r="CA9" s="388"/>
      <c r="CB9" s="388"/>
      <c r="CC9" s="389"/>
      <c r="CD9" s="390" t="s">
        <v>102</v>
      </c>
      <c r="CE9" s="391"/>
      <c r="CF9" s="391"/>
      <c r="CG9" s="391"/>
      <c r="CH9" s="391"/>
      <c r="CI9" s="391"/>
      <c r="CJ9" s="391"/>
      <c r="CK9" s="391"/>
      <c r="CL9" s="391"/>
      <c r="CM9" s="391"/>
      <c r="CN9" s="391"/>
      <c r="CO9" s="391"/>
      <c r="CP9" s="391"/>
      <c r="CQ9" s="391"/>
      <c r="CR9" s="391"/>
      <c r="CS9" s="392"/>
      <c r="CT9" s="384">
        <v>18.5</v>
      </c>
      <c r="CU9" s="385"/>
      <c r="CV9" s="385"/>
      <c r="CW9" s="385"/>
      <c r="CX9" s="385"/>
      <c r="CY9" s="385"/>
      <c r="CZ9" s="385"/>
      <c r="DA9" s="386"/>
      <c r="DB9" s="384">
        <v>16.899999999999999</v>
      </c>
      <c r="DC9" s="385"/>
      <c r="DD9" s="385"/>
      <c r="DE9" s="385"/>
      <c r="DF9" s="385"/>
      <c r="DG9" s="385"/>
      <c r="DH9" s="385"/>
      <c r="DI9" s="386"/>
      <c r="DJ9" s="139"/>
      <c r="DK9" s="139"/>
      <c r="DL9" s="139"/>
      <c r="DM9" s="139"/>
      <c r="DN9" s="139"/>
      <c r="DO9" s="139"/>
    </row>
    <row r="10" spans="1:119" ht="18.75" customHeight="1" thickBot="1" x14ac:dyDescent="0.2">
      <c r="A10" s="140"/>
      <c r="B10" s="381"/>
      <c r="C10" s="382"/>
      <c r="D10" s="382"/>
      <c r="E10" s="382"/>
      <c r="F10" s="382"/>
      <c r="G10" s="382"/>
      <c r="H10" s="382"/>
      <c r="I10" s="382"/>
      <c r="J10" s="382"/>
      <c r="K10" s="430"/>
      <c r="L10" s="437" t="s">
        <v>103</v>
      </c>
      <c r="M10" s="417"/>
      <c r="N10" s="417"/>
      <c r="O10" s="417"/>
      <c r="P10" s="417"/>
      <c r="Q10" s="418"/>
      <c r="R10" s="438">
        <v>10391</v>
      </c>
      <c r="S10" s="439"/>
      <c r="T10" s="439"/>
      <c r="U10" s="439"/>
      <c r="V10" s="440"/>
      <c r="W10" s="375"/>
      <c r="X10" s="376"/>
      <c r="Y10" s="376"/>
      <c r="Z10" s="376"/>
      <c r="AA10" s="376"/>
      <c r="AB10" s="376"/>
      <c r="AC10" s="376"/>
      <c r="AD10" s="376"/>
      <c r="AE10" s="376"/>
      <c r="AF10" s="376"/>
      <c r="AG10" s="376"/>
      <c r="AH10" s="376"/>
      <c r="AI10" s="376"/>
      <c r="AJ10" s="376"/>
      <c r="AK10" s="376"/>
      <c r="AL10" s="379"/>
      <c r="AM10" s="416" t="s">
        <v>104</v>
      </c>
      <c r="AN10" s="417"/>
      <c r="AO10" s="417"/>
      <c r="AP10" s="417"/>
      <c r="AQ10" s="417"/>
      <c r="AR10" s="417"/>
      <c r="AS10" s="417"/>
      <c r="AT10" s="418"/>
      <c r="AU10" s="419" t="s">
        <v>105</v>
      </c>
      <c r="AV10" s="420"/>
      <c r="AW10" s="420"/>
      <c r="AX10" s="420"/>
      <c r="AY10" s="421" t="s">
        <v>106</v>
      </c>
      <c r="AZ10" s="422"/>
      <c r="BA10" s="422"/>
      <c r="BB10" s="422"/>
      <c r="BC10" s="422"/>
      <c r="BD10" s="422"/>
      <c r="BE10" s="422"/>
      <c r="BF10" s="422"/>
      <c r="BG10" s="422"/>
      <c r="BH10" s="422"/>
      <c r="BI10" s="422"/>
      <c r="BJ10" s="422"/>
      <c r="BK10" s="422"/>
      <c r="BL10" s="422"/>
      <c r="BM10" s="423"/>
      <c r="BN10" s="387">
        <v>580822</v>
      </c>
      <c r="BO10" s="388"/>
      <c r="BP10" s="388"/>
      <c r="BQ10" s="388"/>
      <c r="BR10" s="388"/>
      <c r="BS10" s="388"/>
      <c r="BT10" s="388"/>
      <c r="BU10" s="389"/>
      <c r="BV10" s="387">
        <v>560382</v>
      </c>
      <c r="BW10" s="388"/>
      <c r="BX10" s="388"/>
      <c r="BY10" s="388"/>
      <c r="BZ10" s="388"/>
      <c r="CA10" s="388"/>
      <c r="CB10" s="388"/>
      <c r="CC10" s="38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381"/>
      <c r="C11" s="382"/>
      <c r="D11" s="382"/>
      <c r="E11" s="382"/>
      <c r="F11" s="382"/>
      <c r="G11" s="382"/>
      <c r="H11" s="382"/>
      <c r="I11" s="382"/>
      <c r="J11" s="382"/>
      <c r="K11" s="430"/>
      <c r="L11" s="441" t="s">
        <v>108</v>
      </c>
      <c r="M11" s="442"/>
      <c r="N11" s="442"/>
      <c r="O11" s="442"/>
      <c r="P11" s="442"/>
      <c r="Q11" s="443"/>
      <c r="R11" s="444" t="s">
        <v>109</v>
      </c>
      <c r="S11" s="445"/>
      <c r="T11" s="445"/>
      <c r="U11" s="445"/>
      <c r="V11" s="446"/>
      <c r="W11" s="375"/>
      <c r="X11" s="376"/>
      <c r="Y11" s="376"/>
      <c r="Z11" s="376"/>
      <c r="AA11" s="376"/>
      <c r="AB11" s="376"/>
      <c r="AC11" s="376"/>
      <c r="AD11" s="376"/>
      <c r="AE11" s="376"/>
      <c r="AF11" s="376"/>
      <c r="AG11" s="376"/>
      <c r="AH11" s="376"/>
      <c r="AI11" s="376"/>
      <c r="AJ11" s="376"/>
      <c r="AK11" s="376"/>
      <c r="AL11" s="379"/>
      <c r="AM11" s="416" t="s">
        <v>110</v>
      </c>
      <c r="AN11" s="417"/>
      <c r="AO11" s="417"/>
      <c r="AP11" s="417"/>
      <c r="AQ11" s="417"/>
      <c r="AR11" s="417"/>
      <c r="AS11" s="417"/>
      <c r="AT11" s="418"/>
      <c r="AU11" s="419" t="s">
        <v>111</v>
      </c>
      <c r="AV11" s="420"/>
      <c r="AW11" s="420"/>
      <c r="AX11" s="420"/>
      <c r="AY11" s="421" t="s">
        <v>112</v>
      </c>
      <c r="AZ11" s="422"/>
      <c r="BA11" s="422"/>
      <c r="BB11" s="422"/>
      <c r="BC11" s="422"/>
      <c r="BD11" s="422"/>
      <c r="BE11" s="422"/>
      <c r="BF11" s="422"/>
      <c r="BG11" s="422"/>
      <c r="BH11" s="422"/>
      <c r="BI11" s="422"/>
      <c r="BJ11" s="422"/>
      <c r="BK11" s="422"/>
      <c r="BL11" s="422"/>
      <c r="BM11" s="423"/>
      <c r="BN11" s="387" t="s">
        <v>113</v>
      </c>
      <c r="BO11" s="388"/>
      <c r="BP11" s="388"/>
      <c r="BQ11" s="388"/>
      <c r="BR11" s="388"/>
      <c r="BS11" s="388"/>
      <c r="BT11" s="388"/>
      <c r="BU11" s="389"/>
      <c r="BV11" s="387" t="s">
        <v>113</v>
      </c>
      <c r="BW11" s="388"/>
      <c r="BX11" s="388"/>
      <c r="BY11" s="388"/>
      <c r="BZ11" s="388"/>
      <c r="CA11" s="388"/>
      <c r="CB11" s="388"/>
      <c r="CC11" s="389"/>
      <c r="CD11" s="390" t="s">
        <v>114</v>
      </c>
      <c r="CE11" s="391"/>
      <c r="CF11" s="391"/>
      <c r="CG11" s="391"/>
      <c r="CH11" s="391"/>
      <c r="CI11" s="391"/>
      <c r="CJ11" s="391"/>
      <c r="CK11" s="391"/>
      <c r="CL11" s="391"/>
      <c r="CM11" s="391"/>
      <c r="CN11" s="391"/>
      <c r="CO11" s="391"/>
      <c r="CP11" s="391"/>
      <c r="CQ11" s="391"/>
      <c r="CR11" s="391"/>
      <c r="CS11" s="392"/>
      <c r="CT11" s="427" t="s">
        <v>113</v>
      </c>
      <c r="CU11" s="428"/>
      <c r="CV11" s="428"/>
      <c r="CW11" s="428"/>
      <c r="CX11" s="428"/>
      <c r="CY11" s="428"/>
      <c r="CZ11" s="428"/>
      <c r="DA11" s="429"/>
      <c r="DB11" s="427" t="s">
        <v>113</v>
      </c>
      <c r="DC11" s="428"/>
      <c r="DD11" s="428"/>
      <c r="DE11" s="428"/>
      <c r="DF11" s="428"/>
      <c r="DG11" s="428"/>
      <c r="DH11" s="428"/>
      <c r="DI11" s="429"/>
      <c r="DJ11" s="139"/>
      <c r="DK11" s="139"/>
      <c r="DL11" s="139"/>
      <c r="DM11" s="139"/>
      <c r="DN11" s="139"/>
      <c r="DO11" s="139"/>
    </row>
    <row r="12" spans="1:119" ht="18.75" customHeight="1" x14ac:dyDescent="0.15">
      <c r="A12" s="140"/>
      <c r="B12" s="447" t="s">
        <v>115</v>
      </c>
      <c r="C12" s="448"/>
      <c r="D12" s="448"/>
      <c r="E12" s="448"/>
      <c r="F12" s="448"/>
      <c r="G12" s="448"/>
      <c r="H12" s="448"/>
      <c r="I12" s="448"/>
      <c r="J12" s="448"/>
      <c r="K12" s="449"/>
      <c r="L12" s="456" t="s">
        <v>116</v>
      </c>
      <c r="M12" s="457"/>
      <c r="N12" s="457"/>
      <c r="O12" s="457"/>
      <c r="P12" s="457"/>
      <c r="Q12" s="458"/>
      <c r="R12" s="459">
        <v>9367</v>
      </c>
      <c r="S12" s="460"/>
      <c r="T12" s="460"/>
      <c r="U12" s="460"/>
      <c r="V12" s="461"/>
      <c r="W12" s="462" t="s">
        <v>1</v>
      </c>
      <c r="X12" s="420"/>
      <c r="Y12" s="420"/>
      <c r="Z12" s="420"/>
      <c r="AA12" s="420"/>
      <c r="AB12" s="463"/>
      <c r="AC12" s="419" t="s">
        <v>117</v>
      </c>
      <c r="AD12" s="420"/>
      <c r="AE12" s="420"/>
      <c r="AF12" s="420"/>
      <c r="AG12" s="463"/>
      <c r="AH12" s="419" t="s">
        <v>118</v>
      </c>
      <c r="AI12" s="420"/>
      <c r="AJ12" s="420"/>
      <c r="AK12" s="420"/>
      <c r="AL12" s="464"/>
      <c r="AM12" s="416" t="s">
        <v>119</v>
      </c>
      <c r="AN12" s="417"/>
      <c r="AO12" s="417"/>
      <c r="AP12" s="417"/>
      <c r="AQ12" s="417"/>
      <c r="AR12" s="417"/>
      <c r="AS12" s="417"/>
      <c r="AT12" s="418"/>
      <c r="AU12" s="419" t="s">
        <v>120</v>
      </c>
      <c r="AV12" s="420"/>
      <c r="AW12" s="420"/>
      <c r="AX12" s="420"/>
      <c r="AY12" s="421" t="s">
        <v>121</v>
      </c>
      <c r="AZ12" s="422"/>
      <c r="BA12" s="422"/>
      <c r="BB12" s="422"/>
      <c r="BC12" s="422"/>
      <c r="BD12" s="422"/>
      <c r="BE12" s="422"/>
      <c r="BF12" s="422"/>
      <c r="BG12" s="422"/>
      <c r="BH12" s="422"/>
      <c r="BI12" s="422"/>
      <c r="BJ12" s="422"/>
      <c r="BK12" s="422"/>
      <c r="BL12" s="422"/>
      <c r="BM12" s="423"/>
      <c r="BN12" s="387">
        <v>6900</v>
      </c>
      <c r="BO12" s="388"/>
      <c r="BP12" s="388"/>
      <c r="BQ12" s="388"/>
      <c r="BR12" s="388"/>
      <c r="BS12" s="388"/>
      <c r="BT12" s="388"/>
      <c r="BU12" s="389"/>
      <c r="BV12" s="387" t="s">
        <v>122</v>
      </c>
      <c r="BW12" s="388"/>
      <c r="BX12" s="388"/>
      <c r="BY12" s="388"/>
      <c r="BZ12" s="388"/>
      <c r="CA12" s="388"/>
      <c r="CB12" s="388"/>
      <c r="CC12" s="389"/>
      <c r="CD12" s="390" t="s">
        <v>123</v>
      </c>
      <c r="CE12" s="391"/>
      <c r="CF12" s="391"/>
      <c r="CG12" s="391"/>
      <c r="CH12" s="391"/>
      <c r="CI12" s="391"/>
      <c r="CJ12" s="391"/>
      <c r="CK12" s="391"/>
      <c r="CL12" s="391"/>
      <c r="CM12" s="391"/>
      <c r="CN12" s="391"/>
      <c r="CO12" s="391"/>
      <c r="CP12" s="391"/>
      <c r="CQ12" s="391"/>
      <c r="CR12" s="391"/>
      <c r="CS12" s="392"/>
      <c r="CT12" s="427" t="s">
        <v>122</v>
      </c>
      <c r="CU12" s="428"/>
      <c r="CV12" s="428"/>
      <c r="CW12" s="428"/>
      <c r="CX12" s="428"/>
      <c r="CY12" s="428"/>
      <c r="CZ12" s="428"/>
      <c r="DA12" s="429"/>
      <c r="DB12" s="427" t="s">
        <v>122</v>
      </c>
      <c r="DC12" s="428"/>
      <c r="DD12" s="428"/>
      <c r="DE12" s="428"/>
      <c r="DF12" s="428"/>
      <c r="DG12" s="428"/>
      <c r="DH12" s="428"/>
      <c r="DI12" s="429"/>
      <c r="DJ12" s="139"/>
      <c r="DK12" s="139"/>
      <c r="DL12" s="139"/>
      <c r="DM12" s="139"/>
      <c r="DN12" s="139"/>
      <c r="DO12" s="139"/>
    </row>
    <row r="13" spans="1:119" ht="18.75" customHeight="1" x14ac:dyDescent="0.15">
      <c r="A13" s="140"/>
      <c r="B13" s="450"/>
      <c r="C13" s="451"/>
      <c r="D13" s="451"/>
      <c r="E13" s="451"/>
      <c r="F13" s="451"/>
      <c r="G13" s="451"/>
      <c r="H13" s="451"/>
      <c r="I13" s="451"/>
      <c r="J13" s="451"/>
      <c r="K13" s="452"/>
      <c r="L13" s="150"/>
      <c r="M13" s="475" t="s">
        <v>124</v>
      </c>
      <c r="N13" s="476"/>
      <c r="O13" s="476"/>
      <c r="P13" s="476"/>
      <c r="Q13" s="477"/>
      <c r="R13" s="468">
        <v>9345</v>
      </c>
      <c r="S13" s="469"/>
      <c r="T13" s="469"/>
      <c r="U13" s="469"/>
      <c r="V13" s="470"/>
      <c r="W13" s="403" t="s">
        <v>125</v>
      </c>
      <c r="X13" s="404"/>
      <c r="Y13" s="404"/>
      <c r="Z13" s="404"/>
      <c r="AA13" s="404"/>
      <c r="AB13" s="394"/>
      <c r="AC13" s="438">
        <v>573</v>
      </c>
      <c r="AD13" s="439"/>
      <c r="AE13" s="439"/>
      <c r="AF13" s="439"/>
      <c r="AG13" s="478"/>
      <c r="AH13" s="438">
        <v>628</v>
      </c>
      <c r="AI13" s="439"/>
      <c r="AJ13" s="439"/>
      <c r="AK13" s="439"/>
      <c r="AL13" s="440"/>
      <c r="AM13" s="416" t="s">
        <v>126</v>
      </c>
      <c r="AN13" s="417"/>
      <c r="AO13" s="417"/>
      <c r="AP13" s="417"/>
      <c r="AQ13" s="417"/>
      <c r="AR13" s="417"/>
      <c r="AS13" s="417"/>
      <c r="AT13" s="418"/>
      <c r="AU13" s="419" t="s">
        <v>127</v>
      </c>
      <c r="AV13" s="420"/>
      <c r="AW13" s="420"/>
      <c r="AX13" s="420"/>
      <c r="AY13" s="421" t="s">
        <v>128</v>
      </c>
      <c r="AZ13" s="422"/>
      <c r="BA13" s="422"/>
      <c r="BB13" s="422"/>
      <c r="BC13" s="422"/>
      <c r="BD13" s="422"/>
      <c r="BE13" s="422"/>
      <c r="BF13" s="422"/>
      <c r="BG13" s="422"/>
      <c r="BH13" s="422"/>
      <c r="BI13" s="422"/>
      <c r="BJ13" s="422"/>
      <c r="BK13" s="422"/>
      <c r="BL13" s="422"/>
      <c r="BM13" s="423"/>
      <c r="BN13" s="387">
        <v>472877</v>
      </c>
      <c r="BO13" s="388"/>
      <c r="BP13" s="388"/>
      <c r="BQ13" s="388"/>
      <c r="BR13" s="388"/>
      <c r="BS13" s="388"/>
      <c r="BT13" s="388"/>
      <c r="BU13" s="389"/>
      <c r="BV13" s="387">
        <v>641616</v>
      </c>
      <c r="BW13" s="388"/>
      <c r="BX13" s="388"/>
      <c r="BY13" s="388"/>
      <c r="BZ13" s="388"/>
      <c r="CA13" s="388"/>
      <c r="CB13" s="388"/>
      <c r="CC13" s="389"/>
      <c r="CD13" s="390" t="s">
        <v>129</v>
      </c>
      <c r="CE13" s="391"/>
      <c r="CF13" s="391"/>
      <c r="CG13" s="391"/>
      <c r="CH13" s="391"/>
      <c r="CI13" s="391"/>
      <c r="CJ13" s="391"/>
      <c r="CK13" s="391"/>
      <c r="CL13" s="391"/>
      <c r="CM13" s="391"/>
      <c r="CN13" s="391"/>
      <c r="CO13" s="391"/>
      <c r="CP13" s="391"/>
      <c r="CQ13" s="391"/>
      <c r="CR13" s="391"/>
      <c r="CS13" s="392"/>
      <c r="CT13" s="384">
        <v>7.4</v>
      </c>
      <c r="CU13" s="385"/>
      <c r="CV13" s="385"/>
      <c r="CW13" s="385"/>
      <c r="CX13" s="385"/>
      <c r="CY13" s="385"/>
      <c r="CZ13" s="385"/>
      <c r="DA13" s="386"/>
      <c r="DB13" s="384">
        <v>8.4</v>
      </c>
      <c r="DC13" s="385"/>
      <c r="DD13" s="385"/>
      <c r="DE13" s="385"/>
      <c r="DF13" s="385"/>
      <c r="DG13" s="385"/>
      <c r="DH13" s="385"/>
      <c r="DI13" s="386"/>
      <c r="DJ13" s="139"/>
      <c r="DK13" s="139"/>
      <c r="DL13" s="139"/>
      <c r="DM13" s="139"/>
      <c r="DN13" s="139"/>
      <c r="DO13" s="139"/>
    </row>
    <row r="14" spans="1:119" ht="18.75" customHeight="1" thickBot="1" x14ac:dyDescent="0.2">
      <c r="A14" s="140"/>
      <c r="B14" s="450"/>
      <c r="C14" s="451"/>
      <c r="D14" s="451"/>
      <c r="E14" s="451"/>
      <c r="F14" s="451"/>
      <c r="G14" s="451"/>
      <c r="H14" s="451"/>
      <c r="I14" s="451"/>
      <c r="J14" s="451"/>
      <c r="K14" s="452"/>
      <c r="L14" s="465" t="s">
        <v>130</v>
      </c>
      <c r="M14" s="466"/>
      <c r="N14" s="466"/>
      <c r="O14" s="466"/>
      <c r="P14" s="466"/>
      <c r="Q14" s="467"/>
      <c r="R14" s="468">
        <v>9599</v>
      </c>
      <c r="S14" s="469"/>
      <c r="T14" s="469"/>
      <c r="U14" s="469"/>
      <c r="V14" s="470"/>
      <c r="W14" s="377"/>
      <c r="X14" s="378"/>
      <c r="Y14" s="378"/>
      <c r="Z14" s="378"/>
      <c r="AA14" s="378"/>
      <c r="AB14" s="367"/>
      <c r="AC14" s="471">
        <v>13.3</v>
      </c>
      <c r="AD14" s="472"/>
      <c r="AE14" s="472"/>
      <c r="AF14" s="472"/>
      <c r="AG14" s="473"/>
      <c r="AH14" s="471">
        <v>13.3</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131</v>
      </c>
      <c r="CE14" s="480"/>
      <c r="CF14" s="480"/>
      <c r="CG14" s="480"/>
      <c r="CH14" s="480"/>
      <c r="CI14" s="480"/>
      <c r="CJ14" s="480"/>
      <c r="CK14" s="480"/>
      <c r="CL14" s="480"/>
      <c r="CM14" s="480"/>
      <c r="CN14" s="480"/>
      <c r="CO14" s="480"/>
      <c r="CP14" s="480"/>
      <c r="CQ14" s="480"/>
      <c r="CR14" s="480"/>
      <c r="CS14" s="481"/>
      <c r="CT14" s="482">
        <v>83.5</v>
      </c>
      <c r="CU14" s="483"/>
      <c r="CV14" s="483"/>
      <c r="CW14" s="483"/>
      <c r="CX14" s="483"/>
      <c r="CY14" s="483"/>
      <c r="CZ14" s="483"/>
      <c r="DA14" s="484"/>
      <c r="DB14" s="482">
        <v>110.5</v>
      </c>
      <c r="DC14" s="483"/>
      <c r="DD14" s="483"/>
      <c r="DE14" s="483"/>
      <c r="DF14" s="483"/>
      <c r="DG14" s="483"/>
      <c r="DH14" s="483"/>
      <c r="DI14" s="484"/>
      <c r="DJ14" s="139"/>
      <c r="DK14" s="139"/>
      <c r="DL14" s="139"/>
      <c r="DM14" s="139"/>
      <c r="DN14" s="139"/>
      <c r="DO14" s="139"/>
    </row>
    <row r="15" spans="1:119" ht="18.75" customHeight="1" x14ac:dyDescent="0.15">
      <c r="A15" s="140"/>
      <c r="B15" s="450"/>
      <c r="C15" s="451"/>
      <c r="D15" s="451"/>
      <c r="E15" s="451"/>
      <c r="F15" s="451"/>
      <c r="G15" s="451"/>
      <c r="H15" s="451"/>
      <c r="I15" s="451"/>
      <c r="J15" s="451"/>
      <c r="K15" s="452"/>
      <c r="L15" s="150"/>
      <c r="M15" s="475" t="s">
        <v>124</v>
      </c>
      <c r="N15" s="476"/>
      <c r="O15" s="476"/>
      <c r="P15" s="476"/>
      <c r="Q15" s="477"/>
      <c r="R15" s="468">
        <v>9580</v>
      </c>
      <c r="S15" s="469"/>
      <c r="T15" s="469"/>
      <c r="U15" s="469"/>
      <c r="V15" s="470"/>
      <c r="W15" s="403" t="s">
        <v>132</v>
      </c>
      <c r="X15" s="404"/>
      <c r="Y15" s="404"/>
      <c r="Z15" s="404"/>
      <c r="AA15" s="404"/>
      <c r="AB15" s="394"/>
      <c r="AC15" s="438">
        <v>1157</v>
      </c>
      <c r="AD15" s="439"/>
      <c r="AE15" s="439"/>
      <c r="AF15" s="439"/>
      <c r="AG15" s="478"/>
      <c r="AH15" s="438">
        <v>1340</v>
      </c>
      <c r="AI15" s="439"/>
      <c r="AJ15" s="439"/>
      <c r="AK15" s="439"/>
      <c r="AL15" s="440"/>
      <c r="AM15" s="416"/>
      <c r="AN15" s="417"/>
      <c r="AO15" s="417"/>
      <c r="AP15" s="417"/>
      <c r="AQ15" s="417"/>
      <c r="AR15" s="417"/>
      <c r="AS15" s="417"/>
      <c r="AT15" s="418"/>
      <c r="AU15" s="419"/>
      <c r="AV15" s="420"/>
      <c r="AW15" s="420"/>
      <c r="AX15" s="420"/>
      <c r="AY15" s="347" t="s">
        <v>133</v>
      </c>
      <c r="AZ15" s="348"/>
      <c r="BA15" s="348"/>
      <c r="BB15" s="348"/>
      <c r="BC15" s="348"/>
      <c r="BD15" s="348"/>
      <c r="BE15" s="348"/>
      <c r="BF15" s="348"/>
      <c r="BG15" s="348"/>
      <c r="BH15" s="348"/>
      <c r="BI15" s="348"/>
      <c r="BJ15" s="348"/>
      <c r="BK15" s="348"/>
      <c r="BL15" s="348"/>
      <c r="BM15" s="349"/>
      <c r="BN15" s="350">
        <v>895783</v>
      </c>
      <c r="BO15" s="351"/>
      <c r="BP15" s="351"/>
      <c r="BQ15" s="351"/>
      <c r="BR15" s="351"/>
      <c r="BS15" s="351"/>
      <c r="BT15" s="351"/>
      <c r="BU15" s="352"/>
      <c r="BV15" s="350">
        <v>866656</v>
      </c>
      <c r="BW15" s="351"/>
      <c r="BX15" s="351"/>
      <c r="BY15" s="351"/>
      <c r="BZ15" s="351"/>
      <c r="CA15" s="351"/>
      <c r="CB15" s="351"/>
      <c r="CC15" s="352"/>
      <c r="CD15" s="485" t="s">
        <v>134</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50"/>
      <c r="C16" s="451"/>
      <c r="D16" s="451"/>
      <c r="E16" s="451"/>
      <c r="F16" s="451"/>
      <c r="G16" s="451"/>
      <c r="H16" s="451"/>
      <c r="I16" s="451"/>
      <c r="J16" s="451"/>
      <c r="K16" s="452"/>
      <c r="L16" s="465" t="s">
        <v>135</v>
      </c>
      <c r="M16" s="496"/>
      <c r="N16" s="496"/>
      <c r="O16" s="496"/>
      <c r="P16" s="496"/>
      <c r="Q16" s="497"/>
      <c r="R16" s="488" t="s">
        <v>136</v>
      </c>
      <c r="S16" s="489"/>
      <c r="T16" s="489"/>
      <c r="U16" s="489"/>
      <c r="V16" s="490"/>
      <c r="W16" s="377"/>
      <c r="X16" s="378"/>
      <c r="Y16" s="378"/>
      <c r="Z16" s="378"/>
      <c r="AA16" s="378"/>
      <c r="AB16" s="367"/>
      <c r="AC16" s="471">
        <v>26.8</v>
      </c>
      <c r="AD16" s="472"/>
      <c r="AE16" s="472"/>
      <c r="AF16" s="472"/>
      <c r="AG16" s="473"/>
      <c r="AH16" s="471">
        <v>28.3</v>
      </c>
      <c r="AI16" s="472"/>
      <c r="AJ16" s="472"/>
      <c r="AK16" s="472"/>
      <c r="AL16" s="474"/>
      <c r="AM16" s="416"/>
      <c r="AN16" s="417"/>
      <c r="AO16" s="417"/>
      <c r="AP16" s="417"/>
      <c r="AQ16" s="417"/>
      <c r="AR16" s="417"/>
      <c r="AS16" s="417"/>
      <c r="AT16" s="418"/>
      <c r="AU16" s="419"/>
      <c r="AV16" s="420"/>
      <c r="AW16" s="420"/>
      <c r="AX16" s="420"/>
      <c r="AY16" s="421" t="s">
        <v>137</v>
      </c>
      <c r="AZ16" s="422"/>
      <c r="BA16" s="422"/>
      <c r="BB16" s="422"/>
      <c r="BC16" s="422"/>
      <c r="BD16" s="422"/>
      <c r="BE16" s="422"/>
      <c r="BF16" s="422"/>
      <c r="BG16" s="422"/>
      <c r="BH16" s="422"/>
      <c r="BI16" s="422"/>
      <c r="BJ16" s="422"/>
      <c r="BK16" s="422"/>
      <c r="BL16" s="422"/>
      <c r="BM16" s="423"/>
      <c r="BN16" s="387">
        <v>4188099</v>
      </c>
      <c r="BO16" s="388"/>
      <c r="BP16" s="388"/>
      <c r="BQ16" s="388"/>
      <c r="BR16" s="388"/>
      <c r="BS16" s="388"/>
      <c r="BT16" s="388"/>
      <c r="BU16" s="389"/>
      <c r="BV16" s="387">
        <v>4109889</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x14ac:dyDescent="0.2">
      <c r="A17" s="140"/>
      <c r="B17" s="453"/>
      <c r="C17" s="454"/>
      <c r="D17" s="454"/>
      <c r="E17" s="454"/>
      <c r="F17" s="454"/>
      <c r="G17" s="454"/>
      <c r="H17" s="454"/>
      <c r="I17" s="454"/>
      <c r="J17" s="454"/>
      <c r="K17" s="455"/>
      <c r="L17" s="155"/>
      <c r="M17" s="491" t="s">
        <v>138</v>
      </c>
      <c r="N17" s="492"/>
      <c r="O17" s="492"/>
      <c r="P17" s="492"/>
      <c r="Q17" s="493"/>
      <c r="R17" s="488" t="s">
        <v>139</v>
      </c>
      <c r="S17" s="489"/>
      <c r="T17" s="489"/>
      <c r="U17" s="489"/>
      <c r="V17" s="490"/>
      <c r="W17" s="403" t="s">
        <v>140</v>
      </c>
      <c r="X17" s="404"/>
      <c r="Y17" s="404"/>
      <c r="Z17" s="404"/>
      <c r="AA17" s="404"/>
      <c r="AB17" s="394"/>
      <c r="AC17" s="438">
        <v>2581</v>
      </c>
      <c r="AD17" s="439"/>
      <c r="AE17" s="439"/>
      <c r="AF17" s="439"/>
      <c r="AG17" s="478"/>
      <c r="AH17" s="438">
        <v>2771</v>
      </c>
      <c r="AI17" s="439"/>
      <c r="AJ17" s="439"/>
      <c r="AK17" s="439"/>
      <c r="AL17" s="440"/>
      <c r="AM17" s="416"/>
      <c r="AN17" s="417"/>
      <c r="AO17" s="417"/>
      <c r="AP17" s="417"/>
      <c r="AQ17" s="417"/>
      <c r="AR17" s="417"/>
      <c r="AS17" s="417"/>
      <c r="AT17" s="418"/>
      <c r="AU17" s="419"/>
      <c r="AV17" s="420"/>
      <c r="AW17" s="420"/>
      <c r="AX17" s="420"/>
      <c r="AY17" s="421" t="s">
        <v>141</v>
      </c>
      <c r="AZ17" s="422"/>
      <c r="BA17" s="422"/>
      <c r="BB17" s="422"/>
      <c r="BC17" s="422"/>
      <c r="BD17" s="422"/>
      <c r="BE17" s="422"/>
      <c r="BF17" s="422"/>
      <c r="BG17" s="422"/>
      <c r="BH17" s="422"/>
      <c r="BI17" s="422"/>
      <c r="BJ17" s="422"/>
      <c r="BK17" s="422"/>
      <c r="BL17" s="422"/>
      <c r="BM17" s="423"/>
      <c r="BN17" s="387">
        <v>1117991</v>
      </c>
      <c r="BO17" s="388"/>
      <c r="BP17" s="388"/>
      <c r="BQ17" s="388"/>
      <c r="BR17" s="388"/>
      <c r="BS17" s="388"/>
      <c r="BT17" s="388"/>
      <c r="BU17" s="389"/>
      <c r="BV17" s="387">
        <v>1078180</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x14ac:dyDescent="0.2">
      <c r="A18" s="140"/>
      <c r="B18" s="498" t="s">
        <v>142</v>
      </c>
      <c r="C18" s="430"/>
      <c r="D18" s="430"/>
      <c r="E18" s="499"/>
      <c r="F18" s="499"/>
      <c r="G18" s="499"/>
      <c r="H18" s="499"/>
      <c r="I18" s="499"/>
      <c r="J18" s="499"/>
      <c r="K18" s="499"/>
      <c r="L18" s="500">
        <v>128.34</v>
      </c>
      <c r="M18" s="500"/>
      <c r="N18" s="500"/>
      <c r="O18" s="500"/>
      <c r="P18" s="500"/>
      <c r="Q18" s="500"/>
      <c r="R18" s="501"/>
      <c r="S18" s="501"/>
      <c r="T18" s="501"/>
      <c r="U18" s="501"/>
      <c r="V18" s="502"/>
      <c r="W18" s="405"/>
      <c r="X18" s="406"/>
      <c r="Y18" s="406"/>
      <c r="Z18" s="406"/>
      <c r="AA18" s="406"/>
      <c r="AB18" s="397"/>
      <c r="AC18" s="503">
        <v>59.9</v>
      </c>
      <c r="AD18" s="504"/>
      <c r="AE18" s="504"/>
      <c r="AF18" s="504"/>
      <c r="AG18" s="505"/>
      <c r="AH18" s="503">
        <v>58.5</v>
      </c>
      <c r="AI18" s="504"/>
      <c r="AJ18" s="504"/>
      <c r="AK18" s="504"/>
      <c r="AL18" s="506"/>
      <c r="AM18" s="416"/>
      <c r="AN18" s="417"/>
      <c r="AO18" s="417"/>
      <c r="AP18" s="417"/>
      <c r="AQ18" s="417"/>
      <c r="AR18" s="417"/>
      <c r="AS18" s="417"/>
      <c r="AT18" s="418"/>
      <c r="AU18" s="419"/>
      <c r="AV18" s="420"/>
      <c r="AW18" s="420"/>
      <c r="AX18" s="420"/>
      <c r="AY18" s="421" t="s">
        <v>143</v>
      </c>
      <c r="AZ18" s="422"/>
      <c r="BA18" s="422"/>
      <c r="BB18" s="422"/>
      <c r="BC18" s="422"/>
      <c r="BD18" s="422"/>
      <c r="BE18" s="422"/>
      <c r="BF18" s="422"/>
      <c r="BG18" s="422"/>
      <c r="BH18" s="422"/>
      <c r="BI18" s="422"/>
      <c r="BJ18" s="422"/>
      <c r="BK18" s="422"/>
      <c r="BL18" s="422"/>
      <c r="BM18" s="423"/>
      <c r="BN18" s="387">
        <v>4455541</v>
      </c>
      <c r="BO18" s="388"/>
      <c r="BP18" s="388"/>
      <c r="BQ18" s="388"/>
      <c r="BR18" s="388"/>
      <c r="BS18" s="388"/>
      <c r="BT18" s="388"/>
      <c r="BU18" s="389"/>
      <c r="BV18" s="387">
        <v>4420784</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x14ac:dyDescent="0.2">
      <c r="A19" s="140"/>
      <c r="B19" s="498" t="s">
        <v>144</v>
      </c>
      <c r="C19" s="430"/>
      <c r="D19" s="430"/>
      <c r="E19" s="499"/>
      <c r="F19" s="499"/>
      <c r="G19" s="499"/>
      <c r="H19" s="499"/>
      <c r="I19" s="499"/>
      <c r="J19" s="499"/>
      <c r="K19" s="499"/>
      <c r="L19" s="507">
        <v>72</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145</v>
      </c>
      <c r="AZ19" s="422"/>
      <c r="BA19" s="422"/>
      <c r="BB19" s="422"/>
      <c r="BC19" s="422"/>
      <c r="BD19" s="422"/>
      <c r="BE19" s="422"/>
      <c r="BF19" s="422"/>
      <c r="BG19" s="422"/>
      <c r="BH19" s="422"/>
      <c r="BI19" s="422"/>
      <c r="BJ19" s="422"/>
      <c r="BK19" s="422"/>
      <c r="BL19" s="422"/>
      <c r="BM19" s="423"/>
      <c r="BN19" s="387">
        <v>6130636</v>
      </c>
      <c r="BO19" s="388"/>
      <c r="BP19" s="388"/>
      <c r="BQ19" s="388"/>
      <c r="BR19" s="388"/>
      <c r="BS19" s="388"/>
      <c r="BT19" s="388"/>
      <c r="BU19" s="389"/>
      <c r="BV19" s="387">
        <v>6283433</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x14ac:dyDescent="0.2">
      <c r="A20" s="140"/>
      <c r="B20" s="498" t="s">
        <v>146</v>
      </c>
      <c r="C20" s="430"/>
      <c r="D20" s="430"/>
      <c r="E20" s="499"/>
      <c r="F20" s="499"/>
      <c r="G20" s="499"/>
      <c r="H20" s="499"/>
      <c r="I20" s="499"/>
      <c r="J20" s="499"/>
      <c r="K20" s="499"/>
      <c r="L20" s="507">
        <v>3762</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x14ac:dyDescent="0.15">
      <c r="A21" s="140"/>
      <c r="B21" s="514" t="s">
        <v>147</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x14ac:dyDescent="0.2">
      <c r="A22" s="140"/>
      <c r="B22" s="517" t="s">
        <v>148</v>
      </c>
      <c r="C22" s="518"/>
      <c r="D22" s="519"/>
      <c r="E22" s="399" t="s">
        <v>1</v>
      </c>
      <c r="F22" s="404"/>
      <c r="G22" s="404"/>
      <c r="H22" s="404"/>
      <c r="I22" s="404"/>
      <c r="J22" s="404"/>
      <c r="K22" s="394"/>
      <c r="L22" s="399" t="s">
        <v>149</v>
      </c>
      <c r="M22" s="404"/>
      <c r="N22" s="404"/>
      <c r="O22" s="404"/>
      <c r="P22" s="394"/>
      <c r="Q22" s="526" t="s">
        <v>150</v>
      </c>
      <c r="R22" s="527"/>
      <c r="S22" s="527"/>
      <c r="T22" s="527"/>
      <c r="U22" s="527"/>
      <c r="V22" s="528"/>
      <c r="W22" s="532" t="s">
        <v>151</v>
      </c>
      <c r="X22" s="518"/>
      <c r="Y22" s="519"/>
      <c r="Z22" s="399" t="s">
        <v>1</v>
      </c>
      <c r="AA22" s="404"/>
      <c r="AB22" s="404"/>
      <c r="AC22" s="404"/>
      <c r="AD22" s="404"/>
      <c r="AE22" s="404"/>
      <c r="AF22" s="404"/>
      <c r="AG22" s="394"/>
      <c r="AH22" s="545" t="s">
        <v>152</v>
      </c>
      <c r="AI22" s="404"/>
      <c r="AJ22" s="404"/>
      <c r="AK22" s="404"/>
      <c r="AL22" s="394"/>
      <c r="AM22" s="545" t="s">
        <v>153</v>
      </c>
      <c r="AN22" s="546"/>
      <c r="AO22" s="546"/>
      <c r="AP22" s="546"/>
      <c r="AQ22" s="546"/>
      <c r="AR22" s="547"/>
      <c r="AS22" s="526" t="s">
        <v>150</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x14ac:dyDescent="0.15">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154</v>
      </c>
      <c r="AZ23" s="348"/>
      <c r="BA23" s="348"/>
      <c r="BB23" s="348"/>
      <c r="BC23" s="348"/>
      <c r="BD23" s="348"/>
      <c r="BE23" s="348"/>
      <c r="BF23" s="348"/>
      <c r="BG23" s="348"/>
      <c r="BH23" s="348"/>
      <c r="BI23" s="348"/>
      <c r="BJ23" s="348"/>
      <c r="BK23" s="348"/>
      <c r="BL23" s="348"/>
      <c r="BM23" s="349"/>
      <c r="BN23" s="387">
        <v>9399981</v>
      </c>
      <c r="BO23" s="388"/>
      <c r="BP23" s="388"/>
      <c r="BQ23" s="388"/>
      <c r="BR23" s="388"/>
      <c r="BS23" s="388"/>
      <c r="BT23" s="388"/>
      <c r="BU23" s="389"/>
      <c r="BV23" s="387">
        <v>9651957</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x14ac:dyDescent="0.2">
      <c r="A24" s="140"/>
      <c r="B24" s="520"/>
      <c r="C24" s="521"/>
      <c r="D24" s="522"/>
      <c r="E24" s="437" t="s">
        <v>155</v>
      </c>
      <c r="F24" s="417"/>
      <c r="G24" s="417"/>
      <c r="H24" s="417"/>
      <c r="I24" s="417"/>
      <c r="J24" s="417"/>
      <c r="K24" s="418"/>
      <c r="L24" s="438">
        <v>1</v>
      </c>
      <c r="M24" s="439"/>
      <c r="N24" s="439"/>
      <c r="O24" s="439"/>
      <c r="P24" s="478"/>
      <c r="Q24" s="438">
        <v>6700</v>
      </c>
      <c r="R24" s="439"/>
      <c r="S24" s="439"/>
      <c r="T24" s="439"/>
      <c r="U24" s="439"/>
      <c r="V24" s="478"/>
      <c r="W24" s="533"/>
      <c r="X24" s="521"/>
      <c r="Y24" s="522"/>
      <c r="Z24" s="437" t="s">
        <v>156</v>
      </c>
      <c r="AA24" s="417"/>
      <c r="AB24" s="417"/>
      <c r="AC24" s="417"/>
      <c r="AD24" s="417"/>
      <c r="AE24" s="417"/>
      <c r="AF24" s="417"/>
      <c r="AG24" s="418"/>
      <c r="AH24" s="438">
        <v>158</v>
      </c>
      <c r="AI24" s="439"/>
      <c r="AJ24" s="439"/>
      <c r="AK24" s="439"/>
      <c r="AL24" s="478"/>
      <c r="AM24" s="438">
        <v>451248</v>
      </c>
      <c r="AN24" s="439"/>
      <c r="AO24" s="439"/>
      <c r="AP24" s="439"/>
      <c r="AQ24" s="439"/>
      <c r="AR24" s="478"/>
      <c r="AS24" s="438">
        <v>2856</v>
      </c>
      <c r="AT24" s="439"/>
      <c r="AU24" s="439"/>
      <c r="AV24" s="439"/>
      <c r="AW24" s="439"/>
      <c r="AX24" s="440"/>
      <c r="AY24" s="553" t="s">
        <v>157</v>
      </c>
      <c r="AZ24" s="554"/>
      <c r="BA24" s="554"/>
      <c r="BB24" s="554"/>
      <c r="BC24" s="554"/>
      <c r="BD24" s="554"/>
      <c r="BE24" s="554"/>
      <c r="BF24" s="554"/>
      <c r="BG24" s="554"/>
      <c r="BH24" s="554"/>
      <c r="BI24" s="554"/>
      <c r="BJ24" s="554"/>
      <c r="BK24" s="554"/>
      <c r="BL24" s="554"/>
      <c r="BM24" s="555"/>
      <c r="BN24" s="387">
        <v>6584993</v>
      </c>
      <c r="BO24" s="388"/>
      <c r="BP24" s="388"/>
      <c r="BQ24" s="388"/>
      <c r="BR24" s="388"/>
      <c r="BS24" s="388"/>
      <c r="BT24" s="388"/>
      <c r="BU24" s="389"/>
      <c r="BV24" s="387">
        <v>6870246</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x14ac:dyDescent="0.15">
      <c r="A25" s="140"/>
      <c r="B25" s="520"/>
      <c r="C25" s="521"/>
      <c r="D25" s="522"/>
      <c r="E25" s="437" t="s">
        <v>158</v>
      </c>
      <c r="F25" s="417"/>
      <c r="G25" s="417"/>
      <c r="H25" s="417"/>
      <c r="I25" s="417"/>
      <c r="J25" s="417"/>
      <c r="K25" s="418"/>
      <c r="L25" s="438">
        <v>1</v>
      </c>
      <c r="M25" s="439"/>
      <c r="N25" s="439"/>
      <c r="O25" s="439"/>
      <c r="P25" s="478"/>
      <c r="Q25" s="438">
        <v>5800</v>
      </c>
      <c r="R25" s="439"/>
      <c r="S25" s="439"/>
      <c r="T25" s="439"/>
      <c r="U25" s="439"/>
      <c r="V25" s="478"/>
      <c r="W25" s="533"/>
      <c r="X25" s="521"/>
      <c r="Y25" s="522"/>
      <c r="Z25" s="437" t="s">
        <v>159</v>
      </c>
      <c r="AA25" s="417"/>
      <c r="AB25" s="417"/>
      <c r="AC25" s="417"/>
      <c r="AD25" s="417"/>
      <c r="AE25" s="417"/>
      <c r="AF25" s="417"/>
      <c r="AG25" s="418"/>
      <c r="AH25" s="438">
        <v>38</v>
      </c>
      <c r="AI25" s="439"/>
      <c r="AJ25" s="439"/>
      <c r="AK25" s="439"/>
      <c r="AL25" s="478"/>
      <c r="AM25" s="438">
        <v>107350</v>
      </c>
      <c r="AN25" s="439"/>
      <c r="AO25" s="439"/>
      <c r="AP25" s="439"/>
      <c r="AQ25" s="439"/>
      <c r="AR25" s="478"/>
      <c r="AS25" s="438">
        <v>2825</v>
      </c>
      <c r="AT25" s="439"/>
      <c r="AU25" s="439"/>
      <c r="AV25" s="439"/>
      <c r="AW25" s="439"/>
      <c r="AX25" s="440"/>
      <c r="AY25" s="347" t="s">
        <v>160</v>
      </c>
      <c r="AZ25" s="348"/>
      <c r="BA25" s="348"/>
      <c r="BB25" s="348"/>
      <c r="BC25" s="348"/>
      <c r="BD25" s="348"/>
      <c r="BE25" s="348"/>
      <c r="BF25" s="348"/>
      <c r="BG25" s="348"/>
      <c r="BH25" s="348"/>
      <c r="BI25" s="348"/>
      <c r="BJ25" s="348"/>
      <c r="BK25" s="348"/>
      <c r="BL25" s="348"/>
      <c r="BM25" s="349"/>
      <c r="BN25" s="350">
        <v>66462</v>
      </c>
      <c r="BO25" s="351"/>
      <c r="BP25" s="351"/>
      <c r="BQ25" s="351"/>
      <c r="BR25" s="351"/>
      <c r="BS25" s="351"/>
      <c r="BT25" s="351"/>
      <c r="BU25" s="352"/>
      <c r="BV25" s="350">
        <v>71278</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x14ac:dyDescent="0.15">
      <c r="A26" s="140"/>
      <c r="B26" s="520"/>
      <c r="C26" s="521"/>
      <c r="D26" s="522"/>
      <c r="E26" s="437" t="s">
        <v>161</v>
      </c>
      <c r="F26" s="417"/>
      <c r="G26" s="417"/>
      <c r="H26" s="417"/>
      <c r="I26" s="417"/>
      <c r="J26" s="417"/>
      <c r="K26" s="418"/>
      <c r="L26" s="438">
        <v>1</v>
      </c>
      <c r="M26" s="439"/>
      <c r="N26" s="439"/>
      <c r="O26" s="439"/>
      <c r="P26" s="478"/>
      <c r="Q26" s="438">
        <v>5400</v>
      </c>
      <c r="R26" s="439"/>
      <c r="S26" s="439"/>
      <c r="T26" s="439"/>
      <c r="U26" s="439"/>
      <c r="V26" s="478"/>
      <c r="W26" s="533"/>
      <c r="X26" s="521"/>
      <c r="Y26" s="522"/>
      <c r="Z26" s="437" t="s">
        <v>162</v>
      </c>
      <c r="AA26" s="543"/>
      <c r="AB26" s="543"/>
      <c r="AC26" s="543"/>
      <c r="AD26" s="543"/>
      <c r="AE26" s="543"/>
      <c r="AF26" s="543"/>
      <c r="AG26" s="544"/>
      <c r="AH26" s="438">
        <v>7</v>
      </c>
      <c r="AI26" s="439"/>
      <c r="AJ26" s="439"/>
      <c r="AK26" s="439"/>
      <c r="AL26" s="478"/>
      <c r="AM26" s="438">
        <v>15974</v>
      </c>
      <c r="AN26" s="439"/>
      <c r="AO26" s="439"/>
      <c r="AP26" s="439"/>
      <c r="AQ26" s="439"/>
      <c r="AR26" s="478"/>
      <c r="AS26" s="438">
        <v>2282</v>
      </c>
      <c r="AT26" s="439"/>
      <c r="AU26" s="439"/>
      <c r="AV26" s="439"/>
      <c r="AW26" s="439"/>
      <c r="AX26" s="440"/>
      <c r="AY26" s="390" t="s">
        <v>163</v>
      </c>
      <c r="AZ26" s="391"/>
      <c r="BA26" s="391"/>
      <c r="BB26" s="391"/>
      <c r="BC26" s="391"/>
      <c r="BD26" s="391"/>
      <c r="BE26" s="391"/>
      <c r="BF26" s="391"/>
      <c r="BG26" s="391"/>
      <c r="BH26" s="391"/>
      <c r="BI26" s="391"/>
      <c r="BJ26" s="391"/>
      <c r="BK26" s="391"/>
      <c r="BL26" s="391"/>
      <c r="BM26" s="392"/>
      <c r="BN26" s="387" t="s">
        <v>122</v>
      </c>
      <c r="BO26" s="388"/>
      <c r="BP26" s="388"/>
      <c r="BQ26" s="388"/>
      <c r="BR26" s="388"/>
      <c r="BS26" s="388"/>
      <c r="BT26" s="388"/>
      <c r="BU26" s="389"/>
      <c r="BV26" s="387" t="s">
        <v>122</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x14ac:dyDescent="0.2">
      <c r="A27" s="140"/>
      <c r="B27" s="520"/>
      <c r="C27" s="521"/>
      <c r="D27" s="522"/>
      <c r="E27" s="437" t="s">
        <v>164</v>
      </c>
      <c r="F27" s="417"/>
      <c r="G27" s="417"/>
      <c r="H27" s="417"/>
      <c r="I27" s="417"/>
      <c r="J27" s="417"/>
      <c r="K27" s="418"/>
      <c r="L27" s="438">
        <v>1</v>
      </c>
      <c r="M27" s="439"/>
      <c r="N27" s="439"/>
      <c r="O27" s="439"/>
      <c r="P27" s="478"/>
      <c r="Q27" s="438">
        <v>2950</v>
      </c>
      <c r="R27" s="439"/>
      <c r="S27" s="439"/>
      <c r="T27" s="439"/>
      <c r="U27" s="439"/>
      <c r="V27" s="478"/>
      <c r="W27" s="533"/>
      <c r="X27" s="521"/>
      <c r="Y27" s="522"/>
      <c r="Z27" s="437" t="s">
        <v>165</v>
      </c>
      <c r="AA27" s="417"/>
      <c r="AB27" s="417"/>
      <c r="AC27" s="417"/>
      <c r="AD27" s="417"/>
      <c r="AE27" s="417"/>
      <c r="AF27" s="417"/>
      <c r="AG27" s="418"/>
      <c r="AH27" s="438">
        <v>1</v>
      </c>
      <c r="AI27" s="439"/>
      <c r="AJ27" s="439"/>
      <c r="AK27" s="439"/>
      <c r="AL27" s="478"/>
      <c r="AM27" s="438" t="s">
        <v>166</v>
      </c>
      <c r="AN27" s="439"/>
      <c r="AO27" s="439"/>
      <c r="AP27" s="439"/>
      <c r="AQ27" s="439"/>
      <c r="AR27" s="478"/>
      <c r="AS27" s="438" t="s">
        <v>166</v>
      </c>
      <c r="AT27" s="439"/>
      <c r="AU27" s="439"/>
      <c r="AV27" s="439"/>
      <c r="AW27" s="439"/>
      <c r="AX27" s="440"/>
      <c r="AY27" s="479" t="s">
        <v>167</v>
      </c>
      <c r="AZ27" s="480"/>
      <c r="BA27" s="480"/>
      <c r="BB27" s="480"/>
      <c r="BC27" s="480"/>
      <c r="BD27" s="480"/>
      <c r="BE27" s="480"/>
      <c r="BF27" s="480"/>
      <c r="BG27" s="480"/>
      <c r="BH27" s="480"/>
      <c r="BI27" s="480"/>
      <c r="BJ27" s="480"/>
      <c r="BK27" s="480"/>
      <c r="BL27" s="480"/>
      <c r="BM27" s="481"/>
      <c r="BN27" s="556">
        <v>75675</v>
      </c>
      <c r="BO27" s="557"/>
      <c r="BP27" s="557"/>
      <c r="BQ27" s="557"/>
      <c r="BR27" s="557"/>
      <c r="BS27" s="557"/>
      <c r="BT27" s="557"/>
      <c r="BU27" s="558"/>
      <c r="BV27" s="556">
        <v>75658</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x14ac:dyDescent="0.15">
      <c r="A28" s="140"/>
      <c r="B28" s="520"/>
      <c r="C28" s="521"/>
      <c r="D28" s="522"/>
      <c r="E28" s="437" t="s">
        <v>168</v>
      </c>
      <c r="F28" s="417"/>
      <c r="G28" s="417"/>
      <c r="H28" s="417"/>
      <c r="I28" s="417"/>
      <c r="J28" s="417"/>
      <c r="K28" s="418"/>
      <c r="L28" s="438">
        <v>1</v>
      </c>
      <c r="M28" s="439"/>
      <c r="N28" s="439"/>
      <c r="O28" s="439"/>
      <c r="P28" s="478"/>
      <c r="Q28" s="438">
        <v>2400</v>
      </c>
      <c r="R28" s="439"/>
      <c r="S28" s="439"/>
      <c r="T28" s="439"/>
      <c r="U28" s="439"/>
      <c r="V28" s="478"/>
      <c r="W28" s="533"/>
      <c r="X28" s="521"/>
      <c r="Y28" s="522"/>
      <c r="Z28" s="437" t="s">
        <v>169</v>
      </c>
      <c r="AA28" s="417"/>
      <c r="AB28" s="417"/>
      <c r="AC28" s="417"/>
      <c r="AD28" s="417"/>
      <c r="AE28" s="417"/>
      <c r="AF28" s="417"/>
      <c r="AG28" s="418"/>
      <c r="AH28" s="438" t="s">
        <v>122</v>
      </c>
      <c r="AI28" s="439"/>
      <c r="AJ28" s="439"/>
      <c r="AK28" s="439"/>
      <c r="AL28" s="478"/>
      <c r="AM28" s="438" t="s">
        <v>122</v>
      </c>
      <c r="AN28" s="439"/>
      <c r="AO28" s="439"/>
      <c r="AP28" s="439"/>
      <c r="AQ28" s="439"/>
      <c r="AR28" s="478"/>
      <c r="AS28" s="438" t="s">
        <v>122</v>
      </c>
      <c r="AT28" s="439"/>
      <c r="AU28" s="439"/>
      <c r="AV28" s="439"/>
      <c r="AW28" s="439"/>
      <c r="AX28" s="440"/>
      <c r="AY28" s="559" t="s">
        <v>170</v>
      </c>
      <c r="AZ28" s="560"/>
      <c r="BA28" s="560"/>
      <c r="BB28" s="561"/>
      <c r="BC28" s="347" t="s">
        <v>171</v>
      </c>
      <c r="BD28" s="348"/>
      <c r="BE28" s="348"/>
      <c r="BF28" s="348"/>
      <c r="BG28" s="348"/>
      <c r="BH28" s="348"/>
      <c r="BI28" s="348"/>
      <c r="BJ28" s="348"/>
      <c r="BK28" s="348"/>
      <c r="BL28" s="348"/>
      <c r="BM28" s="349"/>
      <c r="BN28" s="350">
        <v>2226829</v>
      </c>
      <c r="BO28" s="351"/>
      <c r="BP28" s="351"/>
      <c r="BQ28" s="351"/>
      <c r="BR28" s="351"/>
      <c r="BS28" s="351"/>
      <c r="BT28" s="351"/>
      <c r="BU28" s="352"/>
      <c r="BV28" s="350">
        <v>1652907</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x14ac:dyDescent="0.15">
      <c r="A29" s="140"/>
      <c r="B29" s="520"/>
      <c r="C29" s="521"/>
      <c r="D29" s="522"/>
      <c r="E29" s="437" t="s">
        <v>172</v>
      </c>
      <c r="F29" s="417"/>
      <c r="G29" s="417"/>
      <c r="H29" s="417"/>
      <c r="I29" s="417"/>
      <c r="J29" s="417"/>
      <c r="K29" s="418"/>
      <c r="L29" s="438">
        <v>10</v>
      </c>
      <c r="M29" s="439"/>
      <c r="N29" s="439"/>
      <c r="O29" s="439"/>
      <c r="P29" s="478"/>
      <c r="Q29" s="438">
        <v>2200</v>
      </c>
      <c r="R29" s="439"/>
      <c r="S29" s="439"/>
      <c r="T29" s="439"/>
      <c r="U29" s="439"/>
      <c r="V29" s="478"/>
      <c r="W29" s="534"/>
      <c r="X29" s="535"/>
      <c r="Y29" s="536"/>
      <c r="Z29" s="437" t="s">
        <v>173</v>
      </c>
      <c r="AA29" s="417"/>
      <c r="AB29" s="417"/>
      <c r="AC29" s="417"/>
      <c r="AD29" s="417"/>
      <c r="AE29" s="417"/>
      <c r="AF29" s="417"/>
      <c r="AG29" s="418"/>
      <c r="AH29" s="438">
        <v>159</v>
      </c>
      <c r="AI29" s="439"/>
      <c r="AJ29" s="439"/>
      <c r="AK29" s="439"/>
      <c r="AL29" s="478"/>
      <c r="AM29" s="438">
        <v>455143</v>
      </c>
      <c r="AN29" s="439"/>
      <c r="AO29" s="439"/>
      <c r="AP29" s="439"/>
      <c r="AQ29" s="439"/>
      <c r="AR29" s="478"/>
      <c r="AS29" s="438">
        <v>2863</v>
      </c>
      <c r="AT29" s="439"/>
      <c r="AU29" s="439"/>
      <c r="AV29" s="439"/>
      <c r="AW29" s="439"/>
      <c r="AX29" s="440"/>
      <c r="AY29" s="562"/>
      <c r="AZ29" s="563"/>
      <c r="BA29" s="563"/>
      <c r="BB29" s="564"/>
      <c r="BC29" s="421" t="s">
        <v>174</v>
      </c>
      <c r="BD29" s="422"/>
      <c r="BE29" s="422"/>
      <c r="BF29" s="422"/>
      <c r="BG29" s="422"/>
      <c r="BH29" s="422"/>
      <c r="BI29" s="422"/>
      <c r="BJ29" s="422"/>
      <c r="BK29" s="422"/>
      <c r="BL29" s="422"/>
      <c r="BM29" s="423"/>
      <c r="BN29" s="387">
        <v>30878</v>
      </c>
      <c r="BO29" s="388"/>
      <c r="BP29" s="388"/>
      <c r="BQ29" s="388"/>
      <c r="BR29" s="388"/>
      <c r="BS29" s="388"/>
      <c r="BT29" s="388"/>
      <c r="BU29" s="389"/>
      <c r="BV29" s="387">
        <v>30864</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x14ac:dyDescent="0.2">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175</v>
      </c>
      <c r="X30" s="541"/>
      <c r="Y30" s="541"/>
      <c r="Z30" s="541"/>
      <c r="AA30" s="541"/>
      <c r="AB30" s="541"/>
      <c r="AC30" s="541"/>
      <c r="AD30" s="541"/>
      <c r="AE30" s="541"/>
      <c r="AF30" s="541"/>
      <c r="AG30" s="542"/>
      <c r="AH30" s="503">
        <v>90.7</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176</v>
      </c>
      <c r="BD30" s="554"/>
      <c r="BE30" s="554"/>
      <c r="BF30" s="554"/>
      <c r="BG30" s="554"/>
      <c r="BH30" s="554"/>
      <c r="BI30" s="554"/>
      <c r="BJ30" s="554"/>
      <c r="BK30" s="554"/>
      <c r="BL30" s="554"/>
      <c r="BM30" s="555"/>
      <c r="BN30" s="556">
        <v>1335904</v>
      </c>
      <c r="BO30" s="557"/>
      <c r="BP30" s="557"/>
      <c r="BQ30" s="557"/>
      <c r="BR30" s="557"/>
      <c r="BS30" s="557"/>
      <c r="BT30" s="557"/>
      <c r="BU30" s="558"/>
      <c r="BV30" s="556">
        <v>1331194</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177</v>
      </c>
      <c r="D32" s="167"/>
      <c r="E32" s="167"/>
      <c r="F32" s="164"/>
      <c r="G32" s="164"/>
      <c r="H32" s="164"/>
      <c r="I32" s="164"/>
      <c r="J32" s="164"/>
      <c r="K32" s="164"/>
      <c r="L32" s="164"/>
      <c r="M32" s="164"/>
      <c r="N32" s="164"/>
      <c r="O32" s="164"/>
      <c r="P32" s="164"/>
      <c r="Q32" s="164"/>
      <c r="R32" s="164"/>
      <c r="S32" s="164"/>
      <c r="T32" s="164"/>
      <c r="U32" s="164" t="s">
        <v>178</v>
      </c>
      <c r="V32" s="164"/>
      <c r="W32" s="164"/>
      <c r="X32" s="164"/>
      <c r="Y32" s="164"/>
      <c r="Z32" s="164"/>
      <c r="AA32" s="164"/>
      <c r="AB32" s="164"/>
      <c r="AC32" s="164"/>
      <c r="AD32" s="164"/>
      <c r="AE32" s="164"/>
      <c r="AF32" s="164"/>
      <c r="AG32" s="164"/>
      <c r="AH32" s="164"/>
      <c r="AI32" s="164"/>
      <c r="AJ32" s="164"/>
      <c r="AK32" s="164"/>
      <c r="AL32" s="164"/>
      <c r="AM32" s="168" t="s">
        <v>179</v>
      </c>
      <c r="AN32" s="164"/>
      <c r="AO32" s="164"/>
      <c r="AP32" s="164"/>
      <c r="AQ32" s="164"/>
      <c r="AR32" s="164"/>
      <c r="AS32" s="168"/>
      <c r="AT32" s="168"/>
      <c r="AU32" s="168"/>
      <c r="AV32" s="168"/>
      <c r="AW32" s="168"/>
      <c r="AX32" s="168"/>
      <c r="AY32" s="168"/>
      <c r="AZ32" s="168"/>
      <c r="BA32" s="168"/>
      <c r="BB32" s="164"/>
      <c r="BC32" s="168"/>
      <c r="BD32" s="164"/>
      <c r="BE32" s="168" t="s">
        <v>180</v>
      </c>
      <c r="BF32" s="164"/>
      <c r="BG32" s="164"/>
      <c r="BH32" s="164"/>
      <c r="BI32" s="164"/>
      <c r="BJ32" s="168"/>
      <c r="BK32" s="168"/>
      <c r="BL32" s="168"/>
      <c r="BM32" s="168"/>
      <c r="BN32" s="168"/>
      <c r="BO32" s="168"/>
      <c r="BP32" s="168"/>
      <c r="BQ32" s="168"/>
      <c r="BR32" s="164"/>
      <c r="BS32" s="164"/>
      <c r="BT32" s="164"/>
      <c r="BU32" s="164"/>
      <c r="BV32" s="164"/>
      <c r="BW32" s="164" t="s">
        <v>181</v>
      </c>
      <c r="BX32" s="164"/>
      <c r="BY32" s="164"/>
      <c r="BZ32" s="164"/>
      <c r="CA32" s="164"/>
      <c r="CB32" s="168"/>
      <c r="CC32" s="168"/>
      <c r="CD32" s="168"/>
      <c r="CE32" s="168"/>
      <c r="CF32" s="168"/>
      <c r="CG32" s="168"/>
      <c r="CH32" s="168"/>
      <c r="CI32" s="168"/>
      <c r="CJ32" s="168"/>
      <c r="CK32" s="168"/>
      <c r="CL32" s="168"/>
      <c r="CM32" s="168"/>
      <c r="CN32" s="168"/>
      <c r="CO32" s="168" t="s">
        <v>182</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11" t="s">
        <v>183</v>
      </c>
      <c r="D33" s="411"/>
      <c r="E33" s="376" t="s">
        <v>184</v>
      </c>
      <c r="F33" s="376"/>
      <c r="G33" s="376"/>
      <c r="H33" s="376"/>
      <c r="I33" s="376"/>
      <c r="J33" s="376"/>
      <c r="K33" s="376"/>
      <c r="L33" s="376"/>
      <c r="M33" s="376"/>
      <c r="N33" s="376"/>
      <c r="O33" s="376"/>
      <c r="P33" s="376"/>
      <c r="Q33" s="376"/>
      <c r="R33" s="376"/>
      <c r="S33" s="376"/>
      <c r="T33" s="169"/>
      <c r="U33" s="411" t="s">
        <v>183</v>
      </c>
      <c r="V33" s="411"/>
      <c r="W33" s="376" t="s">
        <v>184</v>
      </c>
      <c r="X33" s="376"/>
      <c r="Y33" s="376"/>
      <c r="Z33" s="376"/>
      <c r="AA33" s="376"/>
      <c r="AB33" s="376"/>
      <c r="AC33" s="376"/>
      <c r="AD33" s="376"/>
      <c r="AE33" s="376"/>
      <c r="AF33" s="376"/>
      <c r="AG33" s="376"/>
      <c r="AH33" s="376"/>
      <c r="AI33" s="376"/>
      <c r="AJ33" s="376"/>
      <c r="AK33" s="376"/>
      <c r="AL33" s="169"/>
      <c r="AM33" s="411" t="s">
        <v>183</v>
      </c>
      <c r="AN33" s="411"/>
      <c r="AO33" s="376" t="s">
        <v>184</v>
      </c>
      <c r="AP33" s="376"/>
      <c r="AQ33" s="376"/>
      <c r="AR33" s="376"/>
      <c r="AS33" s="376"/>
      <c r="AT33" s="376"/>
      <c r="AU33" s="376"/>
      <c r="AV33" s="376"/>
      <c r="AW33" s="376"/>
      <c r="AX33" s="376"/>
      <c r="AY33" s="376"/>
      <c r="AZ33" s="376"/>
      <c r="BA33" s="376"/>
      <c r="BB33" s="376"/>
      <c r="BC33" s="376"/>
      <c r="BD33" s="170"/>
      <c r="BE33" s="376" t="s">
        <v>185</v>
      </c>
      <c r="BF33" s="376"/>
      <c r="BG33" s="376" t="s">
        <v>186</v>
      </c>
      <c r="BH33" s="376"/>
      <c r="BI33" s="376"/>
      <c r="BJ33" s="376"/>
      <c r="BK33" s="376"/>
      <c r="BL33" s="376"/>
      <c r="BM33" s="376"/>
      <c r="BN33" s="376"/>
      <c r="BO33" s="376"/>
      <c r="BP33" s="376"/>
      <c r="BQ33" s="376"/>
      <c r="BR33" s="376"/>
      <c r="BS33" s="376"/>
      <c r="BT33" s="376"/>
      <c r="BU33" s="376"/>
      <c r="BV33" s="170"/>
      <c r="BW33" s="411" t="s">
        <v>185</v>
      </c>
      <c r="BX33" s="411"/>
      <c r="BY33" s="376" t="s">
        <v>187</v>
      </c>
      <c r="BZ33" s="376"/>
      <c r="CA33" s="376"/>
      <c r="CB33" s="376"/>
      <c r="CC33" s="376"/>
      <c r="CD33" s="376"/>
      <c r="CE33" s="376"/>
      <c r="CF33" s="376"/>
      <c r="CG33" s="376"/>
      <c r="CH33" s="376"/>
      <c r="CI33" s="376"/>
      <c r="CJ33" s="376"/>
      <c r="CK33" s="376"/>
      <c r="CL33" s="376"/>
      <c r="CM33" s="376"/>
      <c r="CN33" s="169"/>
      <c r="CO33" s="411" t="s">
        <v>183</v>
      </c>
      <c r="CP33" s="411"/>
      <c r="CQ33" s="376" t="s">
        <v>188</v>
      </c>
      <c r="CR33" s="376"/>
      <c r="CS33" s="376"/>
      <c r="CT33" s="376"/>
      <c r="CU33" s="376"/>
      <c r="CV33" s="376"/>
      <c r="CW33" s="376"/>
      <c r="CX33" s="376"/>
      <c r="CY33" s="376"/>
      <c r="CZ33" s="376"/>
      <c r="DA33" s="376"/>
      <c r="DB33" s="376"/>
      <c r="DC33" s="376"/>
      <c r="DD33" s="376"/>
      <c r="DE33" s="376"/>
      <c r="DF33" s="169"/>
      <c r="DG33" s="376" t="s">
        <v>189</v>
      </c>
      <c r="DH33" s="376"/>
      <c r="DI33" s="171"/>
      <c r="DJ33" s="139"/>
      <c r="DK33" s="139"/>
      <c r="DL33" s="139"/>
      <c r="DM33" s="139"/>
      <c r="DN33" s="139"/>
      <c r="DO33" s="139"/>
    </row>
    <row r="34" spans="1:119" ht="32.25" customHeight="1" x14ac:dyDescent="0.15">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3</v>
      </c>
      <c r="V34" s="568"/>
      <c r="W34" s="569" t="str">
        <f>IF('各会計、関係団体の財政状況及び健全化判断比率'!B28="","",'各会計、関係団体の財政状況及び健全化判断比率'!B28)</f>
        <v>国民健康保険事業会計</v>
      </c>
      <c r="X34" s="569"/>
      <c r="Y34" s="569"/>
      <c r="Z34" s="569"/>
      <c r="AA34" s="569"/>
      <c r="AB34" s="569"/>
      <c r="AC34" s="569"/>
      <c r="AD34" s="569"/>
      <c r="AE34" s="569"/>
      <c r="AF34" s="569"/>
      <c r="AG34" s="569"/>
      <c r="AH34" s="569"/>
      <c r="AI34" s="569"/>
      <c r="AJ34" s="569"/>
      <c r="AK34" s="569"/>
      <c r="AL34" s="167"/>
      <c r="AM34" s="568">
        <f>IF(AO34="","",MAX(C34:D43,U34:V43)+1)</f>
        <v>7</v>
      </c>
      <c r="AN34" s="568"/>
      <c r="AO34" s="569" t="str">
        <f>IF('各会計、関係団体の財政状況及び健全化判断比率'!B32="","",'各会計、関係団体の財政状況及び健全化判断比率'!B32)</f>
        <v>上水道事業会計</v>
      </c>
      <c r="AP34" s="569"/>
      <c r="AQ34" s="569"/>
      <c r="AR34" s="569"/>
      <c r="AS34" s="569"/>
      <c r="AT34" s="569"/>
      <c r="AU34" s="569"/>
      <c r="AV34" s="569"/>
      <c r="AW34" s="569"/>
      <c r="AX34" s="569"/>
      <c r="AY34" s="569"/>
      <c r="AZ34" s="569"/>
      <c r="BA34" s="569"/>
      <c r="BB34" s="569"/>
      <c r="BC34" s="569"/>
      <c r="BD34" s="167"/>
      <c r="BE34" s="568">
        <f>IF(BG34="","",MAX(C34:D43,U34:V43,AM34:AN43)+1)</f>
        <v>8</v>
      </c>
      <c r="BF34" s="568"/>
      <c r="BG34" s="569" t="str">
        <f>IF('各会計、関係団体の財政状況及び健全化判断比率'!B33="","",'各会計、関係団体の財政状況及び健全化判断比率'!B33)</f>
        <v>野上簡易水道事業会計</v>
      </c>
      <c r="BH34" s="569"/>
      <c r="BI34" s="569"/>
      <c r="BJ34" s="569"/>
      <c r="BK34" s="569"/>
      <c r="BL34" s="569"/>
      <c r="BM34" s="569"/>
      <c r="BN34" s="569"/>
      <c r="BO34" s="569"/>
      <c r="BP34" s="569"/>
      <c r="BQ34" s="569"/>
      <c r="BR34" s="569"/>
      <c r="BS34" s="569"/>
      <c r="BT34" s="569"/>
      <c r="BU34" s="569"/>
      <c r="BV34" s="167"/>
      <c r="BW34" s="568">
        <f>IF(BY34="","",MAX(C34:D43,U34:V43,AM34:AN43,BE34:BF43)+1)</f>
        <v>11</v>
      </c>
      <c r="BX34" s="568"/>
      <c r="BY34" s="569" t="str">
        <f>IF('各会計、関係団体の財政状況及び健全化判断比率'!B68="","",'各会計、関係団体の財政状況及び健全化判断比率'!B68)</f>
        <v>国民健康保険野上厚生病院組合</v>
      </c>
      <c r="BZ34" s="569"/>
      <c r="CA34" s="569"/>
      <c r="CB34" s="569"/>
      <c r="CC34" s="569"/>
      <c r="CD34" s="569"/>
      <c r="CE34" s="569"/>
      <c r="CF34" s="569"/>
      <c r="CG34" s="569"/>
      <c r="CH34" s="569"/>
      <c r="CI34" s="569"/>
      <c r="CJ34" s="569"/>
      <c r="CK34" s="569"/>
      <c r="CL34" s="569"/>
      <c r="CM34" s="569"/>
      <c r="CN34" s="167"/>
      <c r="CO34" s="568">
        <f>IF(CQ34="","",MAX(C34:D43,U34:V43,AM34:AN43,BE34:BF43,BW34:BX43)+1)</f>
        <v>19</v>
      </c>
      <c r="CP34" s="568"/>
      <c r="CQ34" s="569" t="str">
        <f>IF('各会計、関係団体の財政状況及び健全化判断比率'!BS7="","",'各会計、関係団体の財政状況及び健全化判断比率'!BS7)</f>
        <v>紀美野町土地開発公社</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x14ac:dyDescent="0.15">
      <c r="A35" s="140"/>
      <c r="B35" s="166"/>
      <c r="C35" s="568">
        <f>IF(E35="","",C34+1)</f>
        <v>2</v>
      </c>
      <c r="D35" s="568"/>
      <c r="E35" s="569" t="str">
        <f>IF('各会計、関係団体の財政状況及び健全化判断比率'!B8="","",'各会計、関係団体の財政状況及び健全化判断比率'!B8)</f>
        <v>のかみふれあい公園運営事業会計</v>
      </c>
      <c r="F35" s="569"/>
      <c r="G35" s="569"/>
      <c r="H35" s="569"/>
      <c r="I35" s="569"/>
      <c r="J35" s="569"/>
      <c r="K35" s="569"/>
      <c r="L35" s="569"/>
      <c r="M35" s="569"/>
      <c r="N35" s="569"/>
      <c r="O35" s="569"/>
      <c r="P35" s="569"/>
      <c r="Q35" s="569"/>
      <c r="R35" s="569"/>
      <c r="S35" s="569"/>
      <c r="T35" s="167"/>
      <c r="U35" s="568">
        <f>IF(W35="","",U34+1)</f>
        <v>4</v>
      </c>
      <c r="V35" s="568"/>
      <c r="W35" s="569" t="str">
        <f>IF('各会計、関係団体の財政状況及び健全化判断比率'!B29="","",'各会計、関係団体の財政状況及び健全化判断比率'!B29)</f>
        <v>国民健康保険診療所事業会計</v>
      </c>
      <c r="X35" s="569"/>
      <c r="Y35" s="569"/>
      <c r="Z35" s="569"/>
      <c r="AA35" s="569"/>
      <c r="AB35" s="569"/>
      <c r="AC35" s="569"/>
      <c r="AD35" s="569"/>
      <c r="AE35" s="569"/>
      <c r="AF35" s="569"/>
      <c r="AG35" s="569"/>
      <c r="AH35" s="569"/>
      <c r="AI35" s="569"/>
      <c r="AJ35" s="569"/>
      <c r="AK35" s="569"/>
      <c r="AL35" s="167"/>
      <c r="AM35" s="568" t="str">
        <f t="shared" ref="AM35:AM43" si="0">IF(AO35="","",AM34+1)</f>
        <v/>
      </c>
      <c r="AN35" s="568"/>
      <c r="AO35" s="569"/>
      <c r="AP35" s="569"/>
      <c r="AQ35" s="569"/>
      <c r="AR35" s="569"/>
      <c r="AS35" s="569"/>
      <c r="AT35" s="569"/>
      <c r="AU35" s="569"/>
      <c r="AV35" s="569"/>
      <c r="AW35" s="569"/>
      <c r="AX35" s="569"/>
      <c r="AY35" s="569"/>
      <c r="AZ35" s="569"/>
      <c r="BA35" s="569"/>
      <c r="BB35" s="569"/>
      <c r="BC35" s="569"/>
      <c r="BD35" s="167"/>
      <c r="BE35" s="568">
        <f t="shared" ref="BE35:BE43" si="1">IF(BG35="","",BE34+1)</f>
        <v>9</v>
      </c>
      <c r="BF35" s="568"/>
      <c r="BG35" s="569" t="str">
        <f>IF('各会計、関係団体の財政状況及び健全化判断比率'!B34="","",'各会計、関係団体の財政状況及び健全化判断比率'!B34)</f>
        <v>美里簡易水道事業会計</v>
      </c>
      <c r="BH35" s="569"/>
      <c r="BI35" s="569"/>
      <c r="BJ35" s="569"/>
      <c r="BK35" s="569"/>
      <c r="BL35" s="569"/>
      <c r="BM35" s="569"/>
      <c r="BN35" s="569"/>
      <c r="BO35" s="569"/>
      <c r="BP35" s="569"/>
      <c r="BQ35" s="569"/>
      <c r="BR35" s="569"/>
      <c r="BS35" s="569"/>
      <c r="BT35" s="569"/>
      <c r="BU35" s="569"/>
      <c r="BV35" s="167"/>
      <c r="BW35" s="568">
        <f t="shared" ref="BW35:BW43" si="2">IF(BY35="","",BW34+1)</f>
        <v>12</v>
      </c>
      <c r="BX35" s="568"/>
      <c r="BY35" s="569" t="str">
        <f>IF('各会計、関係団体の財政状況及び健全化判断比率'!B69="","",'各会計、関係団体の財政状況及び健全化判断比率'!B69)</f>
        <v>海南海草老人福祉施設事務組合</v>
      </c>
      <c r="BZ35" s="569"/>
      <c r="CA35" s="569"/>
      <c r="CB35" s="569"/>
      <c r="CC35" s="569"/>
      <c r="CD35" s="569"/>
      <c r="CE35" s="569"/>
      <c r="CF35" s="569"/>
      <c r="CG35" s="569"/>
      <c r="CH35" s="569"/>
      <c r="CI35" s="569"/>
      <c r="CJ35" s="569"/>
      <c r="CK35" s="569"/>
      <c r="CL35" s="569"/>
      <c r="CM35" s="569"/>
      <c r="CN35" s="167"/>
      <c r="CO35" s="568" t="str">
        <f t="shared" ref="CO35:CO43" si="3">IF(CQ35="","",CO34+1)</f>
        <v/>
      </c>
      <c r="CP35" s="568"/>
      <c r="CQ35" s="569" t="str">
        <f>IF('各会計、関係団体の財政状況及び健全化判断比率'!BS8="","",'各会計、関係団体の財政状況及び健全化判断比率'!BS8)</f>
        <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x14ac:dyDescent="0.15">
      <c r="A36" s="140"/>
      <c r="B36" s="166"/>
      <c r="C36" s="568" t="str">
        <f>IF(E36="","",C35+1)</f>
        <v/>
      </c>
      <c r="D36" s="568"/>
      <c r="E36" s="569" t="str">
        <f>IF('各会計、関係団体の財政状況及び健全化判断比率'!B9="","",'各会計、関係団体の財政状況及び健全化判断比率'!B9)</f>
        <v/>
      </c>
      <c r="F36" s="569"/>
      <c r="G36" s="569"/>
      <c r="H36" s="569"/>
      <c r="I36" s="569"/>
      <c r="J36" s="569"/>
      <c r="K36" s="569"/>
      <c r="L36" s="569"/>
      <c r="M36" s="569"/>
      <c r="N36" s="569"/>
      <c r="O36" s="569"/>
      <c r="P36" s="569"/>
      <c r="Q36" s="569"/>
      <c r="R36" s="569"/>
      <c r="S36" s="569"/>
      <c r="T36" s="167"/>
      <c r="U36" s="568">
        <f t="shared" ref="U36:U43" si="4">IF(W36="","",U35+1)</f>
        <v>5</v>
      </c>
      <c r="V36" s="568"/>
      <c r="W36" s="569" t="str">
        <f>IF('各会計、関係団体の財政状況及び健全化判断比率'!B30="","",'各会計、関係団体の財政状況及び健全化判断比率'!B30)</f>
        <v>介護保険事業会計</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f t="shared" si="1"/>
        <v>10</v>
      </c>
      <c r="BF36" s="568"/>
      <c r="BG36" s="569" t="str">
        <f>IF('各会計、関係団体の財政状況及び健全化判断比率'!B35="","",'各会計、関係団体の財政状況及び健全化判断比率'!B35)</f>
        <v>農業集落排水事業会計</v>
      </c>
      <c r="BH36" s="569"/>
      <c r="BI36" s="569"/>
      <c r="BJ36" s="569"/>
      <c r="BK36" s="569"/>
      <c r="BL36" s="569"/>
      <c r="BM36" s="569"/>
      <c r="BN36" s="569"/>
      <c r="BO36" s="569"/>
      <c r="BP36" s="569"/>
      <c r="BQ36" s="569"/>
      <c r="BR36" s="569"/>
      <c r="BS36" s="569"/>
      <c r="BT36" s="569"/>
      <c r="BU36" s="569"/>
      <c r="BV36" s="167"/>
      <c r="BW36" s="568">
        <f t="shared" si="2"/>
        <v>13</v>
      </c>
      <c r="BX36" s="568"/>
      <c r="BY36" s="569" t="str">
        <f>IF('各会計、関係団体の財政状況及び健全化判断比率'!B70="","",'各会計、関係団体の財政状況及び健全化判断比率'!B70)</f>
        <v>五色台広域施設組合</v>
      </c>
      <c r="BZ36" s="569"/>
      <c r="CA36" s="569"/>
      <c r="CB36" s="569"/>
      <c r="CC36" s="569"/>
      <c r="CD36" s="569"/>
      <c r="CE36" s="569"/>
      <c r="CF36" s="569"/>
      <c r="CG36" s="569"/>
      <c r="CH36" s="569"/>
      <c r="CI36" s="569"/>
      <c r="CJ36" s="569"/>
      <c r="CK36" s="569"/>
      <c r="CL36" s="569"/>
      <c r="CM36" s="569"/>
      <c r="CN36" s="167"/>
      <c r="CO36" s="568" t="str">
        <f t="shared" si="3"/>
        <v/>
      </c>
      <c r="CP36" s="568"/>
      <c r="CQ36" s="569" t="str">
        <f>IF('各会計、関係団体の財政状況及び健全化判断比率'!BS9="","",'各会計、関係団体の財政状況及び健全化判断比率'!BS9)</f>
        <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x14ac:dyDescent="0.15">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f t="shared" si="4"/>
        <v>6</v>
      </c>
      <c r="V37" s="568"/>
      <c r="W37" s="569" t="str">
        <f>IF('各会計、関係団体の財政状況及び健全化判断比率'!B31="","",'各会計、関係団体の財政状況及び健全化判断比率'!B31)</f>
        <v>後期高齢者医療会計</v>
      </c>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t="str">
        <f t="shared" si="1"/>
        <v/>
      </c>
      <c r="BF37" s="568"/>
      <c r="BG37" s="569"/>
      <c r="BH37" s="569"/>
      <c r="BI37" s="569"/>
      <c r="BJ37" s="569"/>
      <c r="BK37" s="569"/>
      <c r="BL37" s="569"/>
      <c r="BM37" s="569"/>
      <c r="BN37" s="569"/>
      <c r="BO37" s="569"/>
      <c r="BP37" s="569"/>
      <c r="BQ37" s="569"/>
      <c r="BR37" s="569"/>
      <c r="BS37" s="569"/>
      <c r="BT37" s="569"/>
      <c r="BU37" s="569"/>
      <c r="BV37" s="167"/>
      <c r="BW37" s="568">
        <f t="shared" si="2"/>
        <v>14</v>
      </c>
      <c r="BX37" s="568"/>
      <c r="BY37" s="569" t="str">
        <f>IF('各会計、関係団体の財政状況及び健全化判断比率'!B71="","",'各会計、関係団体の財政状況及び健全化判断比率'!B71)</f>
        <v>海南海草環境衛生施設組合</v>
      </c>
      <c r="BZ37" s="569"/>
      <c r="CA37" s="569"/>
      <c r="CB37" s="569"/>
      <c r="CC37" s="569"/>
      <c r="CD37" s="569"/>
      <c r="CE37" s="569"/>
      <c r="CF37" s="569"/>
      <c r="CG37" s="569"/>
      <c r="CH37" s="569"/>
      <c r="CI37" s="569"/>
      <c r="CJ37" s="569"/>
      <c r="CK37" s="569"/>
      <c r="CL37" s="569"/>
      <c r="CM37" s="569"/>
      <c r="CN37" s="167"/>
      <c r="CO37" s="568" t="str">
        <f t="shared" si="3"/>
        <v/>
      </c>
      <c r="CP37" s="568"/>
      <c r="CQ37" s="569" t="str">
        <f>IF('各会計、関係団体の財政状況及び健全化判断比率'!BS10="","",'各会計、関係団体の財政状況及び健全化判断比率'!BS10)</f>
        <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x14ac:dyDescent="0.15">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f t="shared" si="2"/>
        <v>15</v>
      </c>
      <c r="BX38" s="568"/>
      <c r="BY38" s="569" t="str">
        <f>IF('各会計、関係団体の財政状況及び健全化判断比率'!B72="","",'各会計、関係団体の財政状況及び健全化判断比率'!B72)</f>
        <v>紀の海広域施設組合</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x14ac:dyDescent="0.15">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f t="shared" si="2"/>
        <v>16</v>
      </c>
      <c r="BX39" s="568"/>
      <c r="BY39" s="569" t="str">
        <f>IF('各会計、関係団体の財政状況及び健全化判断比率'!B73="","",'各会計、関係団体の財政状況及び健全化判断比率'!B73)</f>
        <v>和歌山県市町村総合事務組合</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x14ac:dyDescent="0.15">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f t="shared" si="2"/>
        <v>17</v>
      </c>
      <c r="BX40" s="568"/>
      <c r="BY40" s="569" t="str">
        <f>IF('各会計、関係団体の財政状況及び健全化判断比率'!B74="","",'各会計、関係団体の財政状況及び健全化判断比率'!B74)</f>
        <v>和歌山地方税回収機構</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x14ac:dyDescent="0.15">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f t="shared" si="2"/>
        <v>18</v>
      </c>
      <c r="BX41" s="568"/>
      <c r="BY41" s="569" t="str">
        <f>IF('各会計、関係団体の財政状況及び健全化判断比率'!B75="","",'各会計、関係団体の財政状況及び健全化判断比率'!B75)</f>
        <v>和歌山県後期高齢者医療広域連合</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x14ac:dyDescent="0.15">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t="str">
        <f t="shared" si="2"/>
        <v/>
      </c>
      <c r="BX42" s="568"/>
      <c r="BY42" s="569" t="str">
        <f>IF('各会計、関係団体の財政状況及び健全化判断比率'!B76="","",'各会計、関係団体の財政状況及び健全化判断比率'!B76)</f>
        <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x14ac:dyDescent="0.15">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t="str">
        <f t="shared" si="2"/>
        <v/>
      </c>
      <c r="BX43" s="568"/>
      <c r="BY43" s="569" t="str">
        <f>IF('各会計、関係団体の財政状況及び健全化判断比率'!B77="","",'各会計、関係団体の財政状況及び健全化判断比率'!B77)</f>
        <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190</v>
      </c>
      <c r="C46" s="139"/>
      <c r="D46" s="139"/>
      <c r="E46" s="139" t="s">
        <v>191</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192</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193</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194</v>
      </c>
    </row>
    <row r="50" spans="5:5" x14ac:dyDescent="0.15">
      <c r="E50" s="141" t="s">
        <v>195</v>
      </c>
    </row>
    <row r="51" spans="5:5" x14ac:dyDescent="0.15">
      <c r="E51" s="141" t="s">
        <v>196</v>
      </c>
    </row>
    <row r="52" spans="5:5" x14ac:dyDescent="0.15">
      <c r="E52" s="141" t="s">
        <v>197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0" workbookViewId="0">
      <selection activeCell="B3" sqref="B3:CB4"/>
    </sheetView>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198</v>
      </c>
      <c r="DI1" s="572"/>
      <c r="DJ1" s="572"/>
      <c r="DK1" s="572"/>
      <c r="DL1" s="572"/>
      <c r="DM1" s="572"/>
      <c r="DN1" s="573"/>
      <c r="DP1" s="571" t="s">
        <v>199</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x14ac:dyDescent="0.15">
      <c r="B2" s="180" t="s">
        <v>200</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574" t="s">
        <v>201</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202</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203</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x14ac:dyDescent="0.15">
      <c r="B4" s="574" t="s">
        <v>1</v>
      </c>
      <c r="C4" s="575"/>
      <c r="D4" s="575"/>
      <c r="E4" s="575"/>
      <c r="F4" s="575"/>
      <c r="G4" s="575"/>
      <c r="H4" s="575"/>
      <c r="I4" s="575"/>
      <c r="J4" s="575"/>
      <c r="K4" s="575"/>
      <c r="L4" s="575"/>
      <c r="M4" s="575"/>
      <c r="N4" s="575"/>
      <c r="O4" s="575"/>
      <c r="P4" s="575"/>
      <c r="Q4" s="576"/>
      <c r="R4" s="574" t="s">
        <v>204</v>
      </c>
      <c r="S4" s="575"/>
      <c r="T4" s="575"/>
      <c r="U4" s="575"/>
      <c r="V4" s="575"/>
      <c r="W4" s="575"/>
      <c r="X4" s="575"/>
      <c r="Y4" s="576"/>
      <c r="Z4" s="574" t="s">
        <v>205</v>
      </c>
      <c r="AA4" s="575"/>
      <c r="AB4" s="575"/>
      <c r="AC4" s="576"/>
      <c r="AD4" s="574" t="s">
        <v>206</v>
      </c>
      <c r="AE4" s="575"/>
      <c r="AF4" s="575"/>
      <c r="AG4" s="575"/>
      <c r="AH4" s="575"/>
      <c r="AI4" s="575"/>
      <c r="AJ4" s="575"/>
      <c r="AK4" s="576"/>
      <c r="AL4" s="574" t="s">
        <v>205</v>
      </c>
      <c r="AM4" s="575"/>
      <c r="AN4" s="575"/>
      <c r="AO4" s="576"/>
      <c r="AP4" s="580" t="s">
        <v>207</v>
      </c>
      <c r="AQ4" s="580"/>
      <c r="AR4" s="580"/>
      <c r="AS4" s="580"/>
      <c r="AT4" s="580"/>
      <c r="AU4" s="580"/>
      <c r="AV4" s="580"/>
      <c r="AW4" s="580"/>
      <c r="AX4" s="580"/>
      <c r="AY4" s="580"/>
      <c r="AZ4" s="580"/>
      <c r="BA4" s="580"/>
      <c r="BB4" s="580"/>
      <c r="BC4" s="580"/>
      <c r="BD4" s="580"/>
      <c r="BE4" s="580"/>
      <c r="BF4" s="580"/>
      <c r="BG4" s="580" t="s">
        <v>208</v>
      </c>
      <c r="BH4" s="580"/>
      <c r="BI4" s="580"/>
      <c r="BJ4" s="580"/>
      <c r="BK4" s="580"/>
      <c r="BL4" s="580"/>
      <c r="BM4" s="580"/>
      <c r="BN4" s="580"/>
      <c r="BO4" s="580" t="s">
        <v>205</v>
      </c>
      <c r="BP4" s="580"/>
      <c r="BQ4" s="580"/>
      <c r="BR4" s="580"/>
      <c r="BS4" s="580" t="s">
        <v>209</v>
      </c>
      <c r="BT4" s="580"/>
      <c r="BU4" s="580"/>
      <c r="BV4" s="580"/>
      <c r="BW4" s="580"/>
      <c r="BX4" s="580"/>
      <c r="BY4" s="580"/>
      <c r="BZ4" s="580"/>
      <c r="CA4" s="580"/>
      <c r="CB4" s="580"/>
      <c r="CD4" s="577" t="s">
        <v>210</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x14ac:dyDescent="0.15">
      <c r="B5" s="581" t="s">
        <v>211</v>
      </c>
      <c r="C5" s="582"/>
      <c r="D5" s="582"/>
      <c r="E5" s="582"/>
      <c r="F5" s="582"/>
      <c r="G5" s="582"/>
      <c r="H5" s="582"/>
      <c r="I5" s="582"/>
      <c r="J5" s="582"/>
      <c r="K5" s="582"/>
      <c r="L5" s="582"/>
      <c r="M5" s="582"/>
      <c r="N5" s="582"/>
      <c r="O5" s="582"/>
      <c r="P5" s="582"/>
      <c r="Q5" s="583"/>
      <c r="R5" s="584">
        <v>835390</v>
      </c>
      <c r="S5" s="585"/>
      <c r="T5" s="585"/>
      <c r="U5" s="585"/>
      <c r="V5" s="585"/>
      <c r="W5" s="585"/>
      <c r="X5" s="585"/>
      <c r="Y5" s="586"/>
      <c r="Z5" s="587">
        <v>11</v>
      </c>
      <c r="AA5" s="587"/>
      <c r="AB5" s="587"/>
      <c r="AC5" s="587"/>
      <c r="AD5" s="588">
        <v>835390</v>
      </c>
      <c r="AE5" s="588"/>
      <c r="AF5" s="588"/>
      <c r="AG5" s="588"/>
      <c r="AH5" s="588"/>
      <c r="AI5" s="588"/>
      <c r="AJ5" s="588"/>
      <c r="AK5" s="588"/>
      <c r="AL5" s="589">
        <v>17.8</v>
      </c>
      <c r="AM5" s="590"/>
      <c r="AN5" s="590"/>
      <c r="AO5" s="591"/>
      <c r="AP5" s="581" t="s">
        <v>212</v>
      </c>
      <c r="AQ5" s="582"/>
      <c r="AR5" s="582"/>
      <c r="AS5" s="582"/>
      <c r="AT5" s="582"/>
      <c r="AU5" s="582"/>
      <c r="AV5" s="582"/>
      <c r="AW5" s="582"/>
      <c r="AX5" s="582"/>
      <c r="AY5" s="582"/>
      <c r="AZ5" s="582"/>
      <c r="BA5" s="582"/>
      <c r="BB5" s="582"/>
      <c r="BC5" s="582"/>
      <c r="BD5" s="582"/>
      <c r="BE5" s="582"/>
      <c r="BF5" s="583"/>
      <c r="BG5" s="595">
        <v>834994</v>
      </c>
      <c r="BH5" s="596"/>
      <c r="BI5" s="596"/>
      <c r="BJ5" s="596"/>
      <c r="BK5" s="596"/>
      <c r="BL5" s="596"/>
      <c r="BM5" s="596"/>
      <c r="BN5" s="597"/>
      <c r="BO5" s="598">
        <v>100</v>
      </c>
      <c r="BP5" s="598"/>
      <c r="BQ5" s="598"/>
      <c r="BR5" s="598"/>
      <c r="BS5" s="599" t="s">
        <v>213</v>
      </c>
      <c r="BT5" s="599"/>
      <c r="BU5" s="599"/>
      <c r="BV5" s="599"/>
      <c r="BW5" s="599"/>
      <c r="BX5" s="599"/>
      <c r="BY5" s="599"/>
      <c r="BZ5" s="599"/>
      <c r="CA5" s="599"/>
      <c r="CB5" s="603"/>
      <c r="CD5" s="577" t="s">
        <v>207</v>
      </c>
      <c r="CE5" s="578"/>
      <c r="CF5" s="578"/>
      <c r="CG5" s="578"/>
      <c r="CH5" s="578"/>
      <c r="CI5" s="578"/>
      <c r="CJ5" s="578"/>
      <c r="CK5" s="578"/>
      <c r="CL5" s="578"/>
      <c r="CM5" s="578"/>
      <c r="CN5" s="578"/>
      <c r="CO5" s="578"/>
      <c r="CP5" s="578"/>
      <c r="CQ5" s="579"/>
      <c r="CR5" s="577" t="s">
        <v>214</v>
      </c>
      <c r="CS5" s="578"/>
      <c r="CT5" s="578"/>
      <c r="CU5" s="578"/>
      <c r="CV5" s="578"/>
      <c r="CW5" s="578"/>
      <c r="CX5" s="578"/>
      <c r="CY5" s="579"/>
      <c r="CZ5" s="577" t="s">
        <v>205</v>
      </c>
      <c r="DA5" s="578"/>
      <c r="DB5" s="578"/>
      <c r="DC5" s="579"/>
      <c r="DD5" s="577" t="s">
        <v>215</v>
      </c>
      <c r="DE5" s="578"/>
      <c r="DF5" s="578"/>
      <c r="DG5" s="578"/>
      <c r="DH5" s="578"/>
      <c r="DI5" s="578"/>
      <c r="DJ5" s="578"/>
      <c r="DK5" s="578"/>
      <c r="DL5" s="578"/>
      <c r="DM5" s="578"/>
      <c r="DN5" s="578"/>
      <c r="DO5" s="578"/>
      <c r="DP5" s="579"/>
      <c r="DQ5" s="577" t="s">
        <v>216</v>
      </c>
      <c r="DR5" s="578"/>
      <c r="DS5" s="578"/>
      <c r="DT5" s="578"/>
      <c r="DU5" s="578"/>
      <c r="DV5" s="578"/>
      <c r="DW5" s="578"/>
      <c r="DX5" s="578"/>
      <c r="DY5" s="578"/>
      <c r="DZ5" s="578"/>
      <c r="EA5" s="578"/>
      <c r="EB5" s="578"/>
      <c r="EC5" s="579"/>
    </row>
    <row r="6" spans="2:143" ht="11.25" customHeight="1" x14ac:dyDescent="0.15">
      <c r="B6" s="592" t="s">
        <v>217</v>
      </c>
      <c r="C6" s="593"/>
      <c r="D6" s="593"/>
      <c r="E6" s="593"/>
      <c r="F6" s="593"/>
      <c r="G6" s="593"/>
      <c r="H6" s="593"/>
      <c r="I6" s="593"/>
      <c r="J6" s="593"/>
      <c r="K6" s="593"/>
      <c r="L6" s="593"/>
      <c r="M6" s="593"/>
      <c r="N6" s="593"/>
      <c r="O6" s="593"/>
      <c r="P6" s="593"/>
      <c r="Q6" s="594"/>
      <c r="R6" s="595">
        <v>71183</v>
      </c>
      <c r="S6" s="596"/>
      <c r="T6" s="596"/>
      <c r="U6" s="596"/>
      <c r="V6" s="596"/>
      <c r="W6" s="596"/>
      <c r="X6" s="596"/>
      <c r="Y6" s="597"/>
      <c r="Z6" s="598">
        <v>0.9</v>
      </c>
      <c r="AA6" s="598"/>
      <c r="AB6" s="598"/>
      <c r="AC6" s="598"/>
      <c r="AD6" s="599">
        <v>71183</v>
      </c>
      <c r="AE6" s="599"/>
      <c r="AF6" s="599"/>
      <c r="AG6" s="599"/>
      <c r="AH6" s="599"/>
      <c r="AI6" s="599"/>
      <c r="AJ6" s="599"/>
      <c r="AK6" s="599"/>
      <c r="AL6" s="600">
        <v>1.5</v>
      </c>
      <c r="AM6" s="601"/>
      <c r="AN6" s="601"/>
      <c r="AO6" s="602"/>
      <c r="AP6" s="592" t="s">
        <v>218</v>
      </c>
      <c r="AQ6" s="593"/>
      <c r="AR6" s="593"/>
      <c r="AS6" s="593"/>
      <c r="AT6" s="593"/>
      <c r="AU6" s="593"/>
      <c r="AV6" s="593"/>
      <c r="AW6" s="593"/>
      <c r="AX6" s="593"/>
      <c r="AY6" s="593"/>
      <c r="AZ6" s="593"/>
      <c r="BA6" s="593"/>
      <c r="BB6" s="593"/>
      <c r="BC6" s="593"/>
      <c r="BD6" s="593"/>
      <c r="BE6" s="593"/>
      <c r="BF6" s="594"/>
      <c r="BG6" s="595">
        <v>834994</v>
      </c>
      <c r="BH6" s="596"/>
      <c r="BI6" s="596"/>
      <c r="BJ6" s="596"/>
      <c r="BK6" s="596"/>
      <c r="BL6" s="596"/>
      <c r="BM6" s="596"/>
      <c r="BN6" s="597"/>
      <c r="BO6" s="598">
        <v>100</v>
      </c>
      <c r="BP6" s="598"/>
      <c r="BQ6" s="598"/>
      <c r="BR6" s="598"/>
      <c r="BS6" s="599" t="s">
        <v>213</v>
      </c>
      <c r="BT6" s="599"/>
      <c r="BU6" s="599"/>
      <c r="BV6" s="599"/>
      <c r="BW6" s="599"/>
      <c r="BX6" s="599"/>
      <c r="BY6" s="599"/>
      <c r="BZ6" s="599"/>
      <c r="CA6" s="599"/>
      <c r="CB6" s="603"/>
      <c r="CD6" s="606" t="s">
        <v>219</v>
      </c>
      <c r="CE6" s="607"/>
      <c r="CF6" s="607"/>
      <c r="CG6" s="607"/>
      <c r="CH6" s="607"/>
      <c r="CI6" s="607"/>
      <c r="CJ6" s="607"/>
      <c r="CK6" s="607"/>
      <c r="CL6" s="607"/>
      <c r="CM6" s="607"/>
      <c r="CN6" s="607"/>
      <c r="CO6" s="607"/>
      <c r="CP6" s="607"/>
      <c r="CQ6" s="608"/>
      <c r="CR6" s="595">
        <v>87472</v>
      </c>
      <c r="CS6" s="596"/>
      <c r="CT6" s="596"/>
      <c r="CU6" s="596"/>
      <c r="CV6" s="596"/>
      <c r="CW6" s="596"/>
      <c r="CX6" s="596"/>
      <c r="CY6" s="597"/>
      <c r="CZ6" s="598">
        <v>1.2</v>
      </c>
      <c r="DA6" s="598"/>
      <c r="DB6" s="598"/>
      <c r="DC6" s="598"/>
      <c r="DD6" s="604" t="s">
        <v>213</v>
      </c>
      <c r="DE6" s="596"/>
      <c r="DF6" s="596"/>
      <c r="DG6" s="596"/>
      <c r="DH6" s="596"/>
      <c r="DI6" s="596"/>
      <c r="DJ6" s="596"/>
      <c r="DK6" s="596"/>
      <c r="DL6" s="596"/>
      <c r="DM6" s="596"/>
      <c r="DN6" s="596"/>
      <c r="DO6" s="596"/>
      <c r="DP6" s="597"/>
      <c r="DQ6" s="604">
        <v>87472</v>
      </c>
      <c r="DR6" s="596"/>
      <c r="DS6" s="596"/>
      <c r="DT6" s="596"/>
      <c r="DU6" s="596"/>
      <c r="DV6" s="596"/>
      <c r="DW6" s="596"/>
      <c r="DX6" s="596"/>
      <c r="DY6" s="596"/>
      <c r="DZ6" s="596"/>
      <c r="EA6" s="596"/>
      <c r="EB6" s="596"/>
      <c r="EC6" s="605"/>
    </row>
    <row r="7" spans="2:143" ht="11.25" customHeight="1" x14ac:dyDescent="0.15">
      <c r="B7" s="592" t="s">
        <v>220</v>
      </c>
      <c r="C7" s="593"/>
      <c r="D7" s="593"/>
      <c r="E7" s="593"/>
      <c r="F7" s="593"/>
      <c r="G7" s="593"/>
      <c r="H7" s="593"/>
      <c r="I7" s="593"/>
      <c r="J7" s="593"/>
      <c r="K7" s="593"/>
      <c r="L7" s="593"/>
      <c r="M7" s="593"/>
      <c r="N7" s="593"/>
      <c r="O7" s="593"/>
      <c r="P7" s="593"/>
      <c r="Q7" s="594"/>
      <c r="R7" s="595">
        <v>1877</v>
      </c>
      <c r="S7" s="596"/>
      <c r="T7" s="596"/>
      <c r="U7" s="596"/>
      <c r="V7" s="596"/>
      <c r="W7" s="596"/>
      <c r="X7" s="596"/>
      <c r="Y7" s="597"/>
      <c r="Z7" s="598">
        <v>0</v>
      </c>
      <c r="AA7" s="598"/>
      <c r="AB7" s="598"/>
      <c r="AC7" s="598"/>
      <c r="AD7" s="599">
        <v>1877</v>
      </c>
      <c r="AE7" s="599"/>
      <c r="AF7" s="599"/>
      <c r="AG7" s="599"/>
      <c r="AH7" s="599"/>
      <c r="AI7" s="599"/>
      <c r="AJ7" s="599"/>
      <c r="AK7" s="599"/>
      <c r="AL7" s="600">
        <v>0</v>
      </c>
      <c r="AM7" s="601"/>
      <c r="AN7" s="601"/>
      <c r="AO7" s="602"/>
      <c r="AP7" s="592" t="s">
        <v>221</v>
      </c>
      <c r="AQ7" s="593"/>
      <c r="AR7" s="593"/>
      <c r="AS7" s="593"/>
      <c r="AT7" s="593"/>
      <c r="AU7" s="593"/>
      <c r="AV7" s="593"/>
      <c r="AW7" s="593"/>
      <c r="AX7" s="593"/>
      <c r="AY7" s="593"/>
      <c r="AZ7" s="593"/>
      <c r="BA7" s="593"/>
      <c r="BB7" s="593"/>
      <c r="BC7" s="593"/>
      <c r="BD7" s="593"/>
      <c r="BE7" s="593"/>
      <c r="BF7" s="594"/>
      <c r="BG7" s="595">
        <v>325046</v>
      </c>
      <c r="BH7" s="596"/>
      <c r="BI7" s="596"/>
      <c r="BJ7" s="596"/>
      <c r="BK7" s="596"/>
      <c r="BL7" s="596"/>
      <c r="BM7" s="596"/>
      <c r="BN7" s="597"/>
      <c r="BO7" s="598">
        <v>38.9</v>
      </c>
      <c r="BP7" s="598"/>
      <c r="BQ7" s="598"/>
      <c r="BR7" s="598"/>
      <c r="BS7" s="599" t="s">
        <v>213</v>
      </c>
      <c r="BT7" s="599"/>
      <c r="BU7" s="599"/>
      <c r="BV7" s="599"/>
      <c r="BW7" s="599"/>
      <c r="BX7" s="599"/>
      <c r="BY7" s="599"/>
      <c r="BZ7" s="599"/>
      <c r="CA7" s="599"/>
      <c r="CB7" s="603"/>
      <c r="CD7" s="609" t="s">
        <v>222</v>
      </c>
      <c r="CE7" s="610"/>
      <c r="CF7" s="610"/>
      <c r="CG7" s="610"/>
      <c r="CH7" s="610"/>
      <c r="CI7" s="610"/>
      <c r="CJ7" s="610"/>
      <c r="CK7" s="610"/>
      <c r="CL7" s="610"/>
      <c r="CM7" s="610"/>
      <c r="CN7" s="610"/>
      <c r="CO7" s="610"/>
      <c r="CP7" s="610"/>
      <c r="CQ7" s="611"/>
      <c r="CR7" s="595">
        <v>1247381</v>
      </c>
      <c r="CS7" s="596"/>
      <c r="CT7" s="596"/>
      <c r="CU7" s="596"/>
      <c r="CV7" s="596"/>
      <c r="CW7" s="596"/>
      <c r="CX7" s="596"/>
      <c r="CY7" s="597"/>
      <c r="CZ7" s="598">
        <v>17.7</v>
      </c>
      <c r="DA7" s="598"/>
      <c r="DB7" s="598"/>
      <c r="DC7" s="598"/>
      <c r="DD7" s="604">
        <v>49852</v>
      </c>
      <c r="DE7" s="596"/>
      <c r="DF7" s="596"/>
      <c r="DG7" s="596"/>
      <c r="DH7" s="596"/>
      <c r="DI7" s="596"/>
      <c r="DJ7" s="596"/>
      <c r="DK7" s="596"/>
      <c r="DL7" s="596"/>
      <c r="DM7" s="596"/>
      <c r="DN7" s="596"/>
      <c r="DO7" s="596"/>
      <c r="DP7" s="597"/>
      <c r="DQ7" s="604">
        <v>1102660</v>
      </c>
      <c r="DR7" s="596"/>
      <c r="DS7" s="596"/>
      <c r="DT7" s="596"/>
      <c r="DU7" s="596"/>
      <c r="DV7" s="596"/>
      <c r="DW7" s="596"/>
      <c r="DX7" s="596"/>
      <c r="DY7" s="596"/>
      <c r="DZ7" s="596"/>
      <c r="EA7" s="596"/>
      <c r="EB7" s="596"/>
      <c r="EC7" s="605"/>
    </row>
    <row r="8" spans="2:143" ht="11.25" customHeight="1" x14ac:dyDescent="0.15">
      <c r="B8" s="592" t="s">
        <v>223</v>
      </c>
      <c r="C8" s="593"/>
      <c r="D8" s="593"/>
      <c r="E8" s="593"/>
      <c r="F8" s="593"/>
      <c r="G8" s="593"/>
      <c r="H8" s="593"/>
      <c r="I8" s="593"/>
      <c r="J8" s="593"/>
      <c r="K8" s="593"/>
      <c r="L8" s="593"/>
      <c r="M8" s="593"/>
      <c r="N8" s="593"/>
      <c r="O8" s="593"/>
      <c r="P8" s="593"/>
      <c r="Q8" s="594"/>
      <c r="R8" s="595">
        <v>4626</v>
      </c>
      <c r="S8" s="596"/>
      <c r="T8" s="596"/>
      <c r="U8" s="596"/>
      <c r="V8" s="596"/>
      <c r="W8" s="596"/>
      <c r="X8" s="596"/>
      <c r="Y8" s="597"/>
      <c r="Z8" s="598">
        <v>0.1</v>
      </c>
      <c r="AA8" s="598"/>
      <c r="AB8" s="598"/>
      <c r="AC8" s="598"/>
      <c r="AD8" s="599">
        <v>4626</v>
      </c>
      <c r="AE8" s="599"/>
      <c r="AF8" s="599"/>
      <c r="AG8" s="599"/>
      <c r="AH8" s="599"/>
      <c r="AI8" s="599"/>
      <c r="AJ8" s="599"/>
      <c r="AK8" s="599"/>
      <c r="AL8" s="600">
        <v>0.1</v>
      </c>
      <c r="AM8" s="601"/>
      <c r="AN8" s="601"/>
      <c r="AO8" s="602"/>
      <c r="AP8" s="592" t="s">
        <v>224</v>
      </c>
      <c r="AQ8" s="593"/>
      <c r="AR8" s="593"/>
      <c r="AS8" s="593"/>
      <c r="AT8" s="593"/>
      <c r="AU8" s="593"/>
      <c r="AV8" s="593"/>
      <c r="AW8" s="593"/>
      <c r="AX8" s="593"/>
      <c r="AY8" s="593"/>
      <c r="AZ8" s="593"/>
      <c r="BA8" s="593"/>
      <c r="BB8" s="593"/>
      <c r="BC8" s="593"/>
      <c r="BD8" s="593"/>
      <c r="BE8" s="593"/>
      <c r="BF8" s="594"/>
      <c r="BG8" s="595">
        <v>14015</v>
      </c>
      <c r="BH8" s="596"/>
      <c r="BI8" s="596"/>
      <c r="BJ8" s="596"/>
      <c r="BK8" s="596"/>
      <c r="BL8" s="596"/>
      <c r="BM8" s="596"/>
      <c r="BN8" s="597"/>
      <c r="BO8" s="598">
        <v>1.7</v>
      </c>
      <c r="BP8" s="598"/>
      <c r="BQ8" s="598"/>
      <c r="BR8" s="598"/>
      <c r="BS8" s="604" t="s">
        <v>113</v>
      </c>
      <c r="BT8" s="596"/>
      <c r="BU8" s="596"/>
      <c r="BV8" s="596"/>
      <c r="BW8" s="596"/>
      <c r="BX8" s="596"/>
      <c r="BY8" s="596"/>
      <c r="BZ8" s="596"/>
      <c r="CA8" s="596"/>
      <c r="CB8" s="605"/>
      <c r="CD8" s="609" t="s">
        <v>225</v>
      </c>
      <c r="CE8" s="610"/>
      <c r="CF8" s="610"/>
      <c r="CG8" s="610"/>
      <c r="CH8" s="610"/>
      <c r="CI8" s="610"/>
      <c r="CJ8" s="610"/>
      <c r="CK8" s="610"/>
      <c r="CL8" s="610"/>
      <c r="CM8" s="610"/>
      <c r="CN8" s="610"/>
      <c r="CO8" s="610"/>
      <c r="CP8" s="610"/>
      <c r="CQ8" s="611"/>
      <c r="CR8" s="595">
        <v>1714446</v>
      </c>
      <c r="CS8" s="596"/>
      <c r="CT8" s="596"/>
      <c r="CU8" s="596"/>
      <c r="CV8" s="596"/>
      <c r="CW8" s="596"/>
      <c r="CX8" s="596"/>
      <c r="CY8" s="597"/>
      <c r="CZ8" s="598">
        <v>24.3</v>
      </c>
      <c r="DA8" s="598"/>
      <c r="DB8" s="598"/>
      <c r="DC8" s="598"/>
      <c r="DD8" s="604">
        <v>20331</v>
      </c>
      <c r="DE8" s="596"/>
      <c r="DF8" s="596"/>
      <c r="DG8" s="596"/>
      <c r="DH8" s="596"/>
      <c r="DI8" s="596"/>
      <c r="DJ8" s="596"/>
      <c r="DK8" s="596"/>
      <c r="DL8" s="596"/>
      <c r="DM8" s="596"/>
      <c r="DN8" s="596"/>
      <c r="DO8" s="596"/>
      <c r="DP8" s="597"/>
      <c r="DQ8" s="604">
        <v>1169935</v>
      </c>
      <c r="DR8" s="596"/>
      <c r="DS8" s="596"/>
      <c r="DT8" s="596"/>
      <c r="DU8" s="596"/>
      <c r="DV8" s="596"/>
      <c r="DW8" s="596"/>
      <c r="DX8" s="596"/>
      <c r="DY8" s="596"/>
      <c r="DZ8" s="596"/>
      <c r="EA8" s="596"/>
      <c r="EB8" s="596"/>
      <c r="EC8" s="605"/>
    </row>
    <row r="9" spans="2:143" ht="11.25" customHeight="1" x14ac:dyDescent="0.15">
      <c r="B9" s="592" t="s">
        <v>226</v>
      </c>
      <c r="C9" s="593"/>
      <c r="D9" s="593"/>
      <c r="E9" s="593"/>
      <c r="F9" s="593"/>
      <c r="G9" s="593"/>
      <c r="H9" s="593"/>
      <c r="I9" s="593"/>
      <c r="J9" s="593"/>
      <c r="K9" s="593"/>
      <c r="L9" s="593"/>
      <c r="M9" s="593"/>
      <c r="N9" s="593"/>
      <c r="O9" s="593"/>
      <c r="P9" s="593"/>
      <c r="Q9" s="594"/>
      <c r="R9" s="595">
        <v>2290</v>
      </c>
      <c r="S9" s="596"/>
      <c r="T9" s="596"/>
      <c r="U9" s="596"/>
      <c r="V9" s="596"/>
      <c r="W9" s="596"/>
      <c r="X9" s="596"/>
      <c r="Y9" s="597"/>
      <c r="Z9" s="598">
        <v>0</v>
      </c>
      <c r="AA9" s="598"/>
      <c r="AB9" s="598"/>
      <c r="AC9" s="598"/>
      <c r="AD9" s="599">
        <v>2290</v>
      </c>
      <c r="AE9" s="599"/>
      <c r="AF9" s="599"/>
      <c r="AG9" s="599"/>
      <c r="AH9" s="599"/>
      <c r="AI9" s="599"/>
      <c r="AJ9" s="599"/>
      <c r="AK9" s="599"/>
      <c r="AL9" s="600">
        <v>0</v>
      </c>
      <c r="AM9" s="601"/>
      <c r="AN9" s="601"/>
      <c r="AO9" s="602"/>
      <c r="AP9" s="592" t="s">
        <v>227</v>
      </c>
      <c r="AQ9" s="593"/>
      <c r="AR9" s="593"/>
      <c r="AS9" s="593"/>
      <c r="AT9" s="593"/>
      <c r="AU9" s="593"/>
      <c r="AV9" s="593"/>
      <c r="AW9" s="593"/>
      <c r="AX9" s="593"/>
      <c r="AY9" s="593"/>
      <c r="AZ9" s="593"/>
      <c r="BA9" s="593"/>
      <c r="BB9" s="593"/>
      <c r="BC9" s="593"/>
      <c r="BD9" s="593"/>
      <c r="BE9" s="593"/>
      <c r="BF9" s="594"/>
      <c r="BG9" s="595">
        <v>294125</v>
      </c>
      <c r="BH9" s="596"/>
      <c r="BI9" s="596"/>
      <c r="BJ9" s="596"/>
      <c r="BK9" s="596"/>
      <c r="BL9" s="596"/>
      <c r="BM9" s="596"/>
      <c r="BN9" s="597"/>
      <c r="BO9" s="598">
        <v>35.200000000000003</v>
      </c>
      <c r="BP9" s="598"/>
      <c r="BQ9" s="598"/>
      <c r="BR9" s="598"/>
      <c r="BS9" s="604" t="s">
        <v>113</v>
      </c>
      <c r="BT9" s="596"/>
      <c r="BU9" s="596"/>
      <c r="BV9" s="596"/>
      <c r="BW9" s="596"/>
      <c r="BX9" s="596"/>
      <c r="BY9" s="596"/>
      <c r="BZ9" s="596"/>
      <c r="CA9" s="596"/>
      <c r="CB9" s="605"/>
      <c r="CD9" s="609" t="s">
        <v>228</v>
      </c>
      <c r="CE9" s="610"/>
      <c r="CF9" s="610"/>
      <c r="CG9" s="610"/>
      <c r="CH9" s="610"/>
      <c r="CI9" s="610"/>
      <c r="CJ9" s="610"/>
      <c r="CK9" s="610"/>
      <c r="CL9" s="610"/>
      <c r="CM9" s="610"/>
      <c r="CN9" s="610"/>
      <c r="CO9" s="610"/>
      <c r="CP9" s="610"/>
      <c r="CQ9" s="611"/>
      <c r="CR9" s="595">
        <v>959943</v>
      </c>
      <c r="CS9" s="596"/>
      <c r="CT9" s="596"/>
      <c r="CU9" s="596"/>
      <c r="CV9" s="596"/>
      <c r="CW9" s="596"/>
      <c r="CX9" s="596"/>
      <c r="CY9" s="597"/>
      <c r="CZ9" s="598">
        <v>13.6</v>
      </c>
      <c r="DA9" s="598"/>
      <c r="DB9" s="598"/>
      <c r="DC9" s="598"/>
      <c r="DD9" s="604">
        <v>16778</v>
      </c>
      <c r="DE9" s="596"/>
      <c r="DF9" s="596"/>
      <c r="DG9" s="596"/>
      <c r="DH9" s="596"/>
      <c r="DI9" s="596"/>
      <c r="DJ9" s="596"/>
      <c r="DK9" s="596"/>
      <c r="DL9" s="596"/>
      <c r="DM9" s="596"/>
      <c r="DN9" s="596"/>
      <c r="DO9" s="596"/>
      <c r="DP9" s="597"/>
      <c r="DQ9" s="604">
        <v>907326</v>
      </c>
      <c r="DR9" s="596"/>
      <c r="DS9" s="596"/>
      <c r="DT9" s="596"/>
      <c r="DU9" s="596"/>
      <c r="DV9" s="596"/>
      <c r="DW9" s="596"/>
      <c r="DX9" s="596"/>
      <c r="DY9" s="596"/>
      <c r="DZ9" s="596"/>
      <c r="EA9" s="596"/>
      <c r="EB9" s="596"/>
      <c r="EC9" s="605"/>
    </row>
    <row r="10" spans="2:143" ht="11.25" customHeight="1" x14ac:dyDescent="0.15">
      <c r="B10" s="592" t="s">
        <v>229</v>
      </c>
      <c r="C10" s="593"/>
      <c r="D10" s="593"/>
      <c r="E10" s="593"/>
      <c r="F10" s="593"/>
      <c r="G10" s="593"/>
      <c r="H10" s="593"/>
      <c r="I10" s="593"/>
      <c r="J10" s="593"/>
      <c r="K10" s="593"/>
      <c r="L10" s="593"/>
      <c r="M10" s="593"/>
      <c r="N10" s="593"/>
      <c r="O10" s="593"/>
      <c r="P10" s="593"/>
      <c r="Q10" s="594"/>
      <c r="R10" s="595">
        <v>150097</v>
      </c>
      <c r="S10" s="596"/>
      <c r="T10" s="596"/>
      <c r="U10" s="596"/>
      <c r="V10" s="596"/>
      <c r="W10" s="596"/>
      <c r="X10" s="596"/>
      <c r="Y10" s="597"/>
      <c r="Z10" s="598">
        <v>2</v>
      </c>
      <c r="AA10" s="598"/>
      <c r="AB10" s="598"/>
      <c r="AC10" s="598"/>
      <c r="AD10" s="599">
        <v>150097</v>
      </c>
      <c r="AE10" s="599"/>
      <c r="AF10" s="599"/>
      <c r="AG10" s="599"/>
      <c r="AH10" s="599"/>
      <c r="AI10" s="599"/>
      <c r="AJ10" s="599"/>
      <c r="AK10" s="599"/>
      <c r="AL10" s="600">
        <v>3.2</v>
      </c>
      <c r="AM10" s="601"/>
      <c r="AN10" s="601"/>
      <c r="AO10" s="602"/>
      <c r="AP10" s="592" t="s">
        <v>230</v>
      </c>
      <c r="AQ10" s="593"/>
      <c r="AR10" s="593"/>
      <c r="AS10" s="593"/>
      <c r="AT10" s="593"/>
      <c r="AU10" s="593"/>
      <c r="AV10" s="593"/>
      <c r="AW10" s="593"/>
      <c r="AX10" s="593"/>
      <c r="AY10" s="593"/>
      <c r="AZ10" s="593"/>
      <c r="BA10" s="593"/>
      <c r="BB10" s="593"/>
      <c r="BC10" s="593"/>
      <c r="BD10" s="593"/>
      <c r="BE10" s="593"/>
      <c r="BF10" s="594"/>
      <c r="BG10" s="595">
        <v>10875</v>
      </c>
      <c r="BH10" s="596"/>
      <c r="BI10" s="596"/>
      <c r="BJ10" s="596"/>
      <c r="BK10" s="596"/>
      <c r="BL10" s="596"/>
      <c r="BM10" s="596"/>
      <c r="BN10" s="597"/>
      <c r="BO10" s="598">
        <v>1.3</v>
      </c>
      <c r="BP10" s="598"/>
      <c r="BQ10" s="598"/>
      <c r="BR10" s="598"/>
      <c r="BS10" s="604" t="s">
        <v>113</v>
      </c>
      <c r="BT10" s="596"/>
      <c r="BU10" s="596"/>
      <c r="BV10" s="596"/>
      <c r="BW10" s="596"/>
      <c r="BX10" s="596"/>
      <c r="BY10" s="596"/>
      <c r="BZ10" s="596"/>
      <c r="CA10" s="596"/>
      <c r="CB10" s="605"/>
      <c r="CD10" s="609" t="s">
        <v>231</v>
      </c>
      <c r="CE10" s="610"/>
      <c r="CF10" s="610"/>
      <c r="CG10" s="610"/>
      <c r="CH10" s="610"/>
      <c r="CI10" s="610"/>
      <c r="CJ10" s="610"/>
      <c r="CK10" s="610"/>
      <c r="CL10" s="610"/>
      <c r="CM10" s="610"/>
      <c r="CN10" s="610"/>
      <c r="CO10" s="610"/>
      <c r="CP10" s="610"/>
      <c r="CQ10" s="611"/>
      <c r="CR10" s="595" t="s">
        <v>113</v>
      </c>
      <c r="CS10" s="596"/>
      <c r="CT10" s="596"/>
      <c r="CU10" s="596"/>
      <c r="CV10" s="596"/>
      <c r="CW10" s="596"/>
      <c r="CX10" s="596"/>
      <c r="CY10" s="597"/>
      <c r="CZ10" s="598" t="s">
        <v>113</v>
      </c>
      <c r="DA10" s="598"/>
      <c r="DB10" s="598"/>
      <c r="DC10" s="598"/>
      <c r="DD10" s="604" t="s">
        <v>113</v>
      </c>
      <c r="DE10" s="596"/>
      <c r="DF10" s="596"/>
      <c r="DG10" s="596"/>
      <c r="DH10" s="596"/>
      <c r="DI10" s="596"/>
      <c r="DJ10" s="596"/>
      <c r="DK10" s="596"/>
      <c r="DL10" s="596"/>
      <c r="DM10" s="596"/>
      <c r="DN10" s="596"/>
      <c r="DO10" s="596"/>
      <c r="DP10" s="597"/>
      <c r="DQ10" s="604" t="s">
        <v>113</v>
      </c>
      <c r="DR10" s="596"/>
      <c r="DS10" s="596"/>
      <c r="DT10" s="596"/>
      <c r="DU10" s="596"/>
      <c r="DV10" s="596"/>
      <c r="DW10" s="596"/>
      <c r="DX10" s="596"/>
      <c r="DY10" s="596"/>
      <c r="DZ10" s="596"/>
      <c r="EA10" s="596"/>
      <c r="EB10" s="596"/>
      <c r="EC10" s="605"/>
    </row>
    <row r="11" spans="2:143" ht="11.25" customHeight="1" x14ac:dyDescent="0.15">
      <c r="B11" s="592" t="s">
        <v>232</v>
      </c>
      <c r="C11" s="593"/>
      <c r="D11" s="593"/>
      <c r="E11" s="593"/>
      <c r="F11" s="593"/>
      <c r="G11" s="593"/>
      <c r="H11" s="593"/>
      <c r="I11" s="593"/>
      <c r="J11" s="593"/>
      <c r="K11" s="593"/>
      <c r="L11" s="593"/>
      <c r="M11" s="593"/>
      <c r="N11" s="593"/>
      <c r="O11" s="593"/>
      <c r="P11" s="593"/>
      <c r="Q11" s="594"/>
      <c r="R11" s="595">
        <v>34120</v>
      </c>
      <c r="S11" s="596"/>
      <c r="T11" s="596"/>
      <c r="U11" s="596"/>
      <c r="V11" s="596"/>
      <c r="W11" s="596"/>
      <c r="X11" s="596"/>
      <c r="Y11" s="597"/>
      <c r="Z11" s="598">
        <v>0.4</v>
      </c>
      <c r="AA11" s="598"/>
      <c r="AB11" s="598"/>
      <c r="AC11" s="598"/>
      <c r="AD11" s="599">
        <v>34120</v>
      </c>
      <c r="AE11" s="599"/>
      <c r="AF11" s="599"/>
      <c r="AG11" s="599"/>
      <c r="AH11" s="599"/>
      <c r="AI11" s="599"/>
      <c r="AJ11" s="599"/>
      <c r="AK11" s="599"/>
      <c r="AL11" s="600">
        <v>0.7</v>
      </c>
      <c r="AM11" s="601"/>
      <c r="AN11" s="601"/>
      <c r="AO11" s="602"/>
      <c r="AP11" s="592" t="s">
        <v>233</v>
      </c>
      <c r="AQ11" s="593"/>
      <c r="AR11" s="593"/>
      <c r="AS11" s="593"/>
      <c r="AT11" s="593"/>
      <c r="AU11" s="593"/>
      <c r="AV11" s="593"/>
      <c r="AW11" s="593"/>
      <c r="AX11" s="593"/>
      <c r="AY11" s="593"/>
      <c r="AZ11" s="593"/>
      <c r="BA11" s="593"/>
      <c r="BB11" s="593"/>
      <c r="BC11" s="593"/>
      <c r="BD11" s="593"/>
      <c r="BE11" s="593"/>
      <c r="BF11" s="594"/>
      <c r="BG11" s="595">
        <v>6031</v>
      </c>
      <c r="BH11" s="596"/>
      <c r="BI11" s="596"/>
      <c r="BJ11" s="596"/>
      <c r="BK11" s="596"/>
      <c r="BL11" s="596"/>
      <c r="BM11" s="596"/>
      <c r="BN11" s="597"/>
      <c r="BO11" s="598">
        <v>0.7</v>
      </c>
      <c r="BP11" s="598"/>
      <c r="BQ11" s="598"/>
      <c r="BR11" s="598"/>
      <c r="BS11" s="604" t="s">
        <v>113</v>
      </c>
      <c r="BT11" s="596"/>
      <c r="BU11" s="596"/>
      <c r="BV11" s="596"/>
      <c r="BW11" s="596"/>
      <c r="BX11" s="596"/>
      <c r="BY11" s="596"/>
      <c r="BZ11" s="596"/>
      <c r="CA11" s="596"/>
      <c r="CB11" s="605"/>
      <c r="CD11" s="609" t="s">
        <v>234</v>
      </c>
      <c r="CE11" s="610"/>
      <c r="CF11" s="610"/>
      <c r="CG11" s="610"/>
      <c r="CH11" s="610"/>
      <c r="CI11" s="610"/>
      <c r="CJ11" s="610"/>
      <c r="CK11" s="610"/>
      <c r="CL11" s="610"/>
      <c r="CM11" s="610"/>
      <c r="CN11" s="610"/>
      <c r="CO11" s="610"/>
      <c r="CP11" s="610"/>
      <c r="CQ11" s="611"/>
      <c r="CR11" s="595">
        <v>477014</v>
      </c>
      <c r="CS11" s="596"/>
      <c r="CT11" s="596"/>
      <c r="CU11" s="596"/>
      <c r="CV11" s="596"/>
      <c r="CW11" s="596"/>
      <c r="CX11" s="596"/>
      <c r="CY11" s="597"/>
      <c r="CZ11" s="598">
        <v>6.8</v>
      </c>
      <c r="DA11" s="598"/>
      <c r="DB11" s="598"/>
      <c r="DC11" s="598"/>
      <c r="DD11" s="604">
        <v>121627</v>
      </c>
      <c r="DE11" s="596"/>
      <c r="DF11" s="596"/>
      <c r="DG11" s="596"/>
      <c r="DH11" s="596"/>
      <c r="DI11" s="596"/>
      <c r="DJ11" s="596"/>
      <c r="DK11" s="596"/>
      <c r="DL11" s="596"/>
      <c r="DM11" s="596"/>
      <c r="DN11" s="596"/>
      <c r="DO11" s="596"/>
      <c r="DP11" s="597"/>
      <c r="DQ11" s="604">
        <v>266755</v>
      </c>
      <c r="DR11" s="596"/>
      <c r="DS11" s="596"/>
      <c r="DT11" s="596"/>
      <c r="DU11" s="596"/>
      <c r="DV11" s="596"/>
      <c r="DW11" s="596"/>
      <c r="DX11" s="596"/>
      <c r="DY11" s="596"/>
      <c r="DZ11" s="596"/>
      <c r="EA11" s="596"/>
      <c r="EB11" s="596"/>
      <c r="EC11" s="605"/>
    </row>
    <row r="12" spans="2:143" ht="11.25" customHeight="1" x14ac:dyDescent="0.15">
      <c r="B12" s="592" t="s">
        <v>235</v>
      </c>
      <c r="C12" s="593"/>
      <c r="D12" s="593"/>
      <c r="E12" s="593"/>
      <c r="F12" s="593"/>
      <c r="G12" s="593"/>
      <c r="H12" s="593"/>
      <c r="I12" s="593"/>
      <c r="J12" s="593"/>
      <c r="K12" s="593"/>
      <c r="L12" s="593"/>
      <c r="M12" s="593"/>
      <c r="N12" s="593"/>
      <c r="O12" s="593"/>
      <c r="P12" s="593"/>
      <c r="Q12" s="594"/>
      <c r="R12" s="595" t="s">
        <v>113</v>
      </c>
      <c r="S12" s="596"/>
      <c r="T12" s="596"/>
      <c r="U12" s="596"/>
      <c r="V12" s="596"/>
      <c r="W12" s="596"/>
      <c r="X12" s="596"/>
      <c r="Y12" s="597"/>
      <c r="Z12" s="598" t="s">
        <v>113</v>
      </c>
      <c r="AA12" s="598"/>
      <c r="AB12" s="598"/>
      <c r="AC12" s="598"/>
      <c r="AD12" s="599" t="s">
        <v>113</v>
      </c>
      <c r="AE12" s="599"/>
      <c r="AF12" s="599"/>
      <c r="AG12" s="599"/>
      <c r="AH12" s="599"/>
      <c r="AI12" s="599"/>
      <c r="AJ12" s="599"/>
      <c r="AK12" s="599"/>
      <c r="AL12" s="600" t="s">
        <v>113</v>
      </c>
      <c r="AM12" s="601"/>
      <c r="AN12" s="601"/>
      <c r="AO12" s="602"/>
      <c r="AP12" s="592" t="s">
        <v>236</v>
      </c>
      <c r="AQ12" s="593"/>
      <c r="AR12" s="593"/>
      <c r="AS12" s="593"/>
      <c r="AT12" s="593"/>
      <c r="AU12" s="593"/>
      <c r="AV12" s="593"/>
      <c r="AW12" s="593"/>
      <c r="AX12" s="593"/>
      <c r="AY12" s="593"/>
      <c r="AZ12" s="593"/>
      <c r="BA12" s="593"/>
      <c r="BB12" s="593"/>
      <c r="BC12" s="593"/>
      <c r="BD12" s="593"/>
      <c r="BE12" s="593"/>
      <c r="BF12" s="594"/>
      <c r="BG12" s="595">
        <v>434813</v>
      </c>
      <c r="BH12" s="596"/>
      <c r="BI12" s="596"/>
      <c r="BJ12" s="596"/>
      <c r="BK12" s="596"/>
      <c r="BL12" s="596"/>
      <c r="BM12" s="596"/>
      <c r="BN12" s="597"/>
      <c r="BO12" s="598">
        <v>52</v>
      </c>
      <c r="BP12" s="598"/>
      <c r="BQ12" s="598"/>
      <c r="BR12" s="598"/>
      <c r="BS12" s="604" t="s">
        <v>113</v>
      </c>
      <c r="BT12" s="596"/>
      <c r="BU12" s="596"/>
      <c r="BV12" s="596"/>
      <c r="BW12" s="596"/>
      <c r="BX12" s="596"/>
      <c r="BY12" s="596"/>
      <c r="BZ12" s="596"/>
      <c r="CA12" s="596"/>
      <c r="CB12" s="605"/>
      <c r="CD12" s="609" t="s">
        <v>237</v>
      </c>
      <c r="CE12" s="610"/>
      <c r="CF12" s="610"/>
      <c r="CG12" s="610"/>
      <c r="CH12" s="610"/>
      <c r="CI12" s="610"/>
      <c r="CJ12" s="610"/>
      <c r="CK12" s="610"/>
      <c r="CL12" s="610"/>
      <c r="CM12" s="610"/>
      <c r="CN12" s="610"/>
      <c r="CO12" s="610"/>
      <c r="CP12" s="610"/>
      <c r="CQ12" s="611"/>
      <c r="CR12" s="595">
        <v>108893</v>
      </c>
      <c r="CS12" s="596"/>
      <c r="CT12" s="596"/>
      <c r="CU12" s="596"/>
      <c r="CV12" s="596"/>
      <c r="CW12" s="596"/>
      <c r="CX12" s="596"/>
      <c r="CY12" s="597"/>
      <c r="CZ12" s="598">
        <v>1.5</v>
      </c>
      <c r="DA12" s="598"/>
      <c r="DB12" s="598"/>
      <c r="DC12" s="598"/>
      <c r="DD12" s="604">
        <v>22570</v>
      </c>
      <c r="DE12" s="596"/>
      <c r="DF12" s="596"/>
      <c r="DG12" s="596"/>
      <c r="DH12" s="596"/>
      <c r="DI12" s="596"/>
      <c r="DJ12" s="596"/>
      <c r="DK12" s="596"/>
      <c r="DL12" s="596"/>
      <c r="DM12" s="596"/>
      <c r="DN12" s="596"/>
      <c r="DO12" s="596"/>
      <c r="DP12" s="597"/>
      <c r="DQ12" s="604">
        <v>57763</v>
      </c>
      <c r="DR12" s="596"/>
      <c r="DS12" s="596"/>
      <c r="DT12" s="596"/>
      <c r="DU12" s="596"/>
      <c r="DV12" s="596"/>
      <c r="DW12" s="596"/>
      <c r="DX12" s="596"/>
      <c r="DY12" s="596"/>
      <c r="DZ12" s="596"/>
      <c r="EA12" s="596"/>
      <c r="EB12" s="596"/>
      <c r="EC12" s="605"/>
    </row>
    <row r="13" spans="2:143" ht="11.25" customHeight="1" x14ac:dyDescent="0.15">
      <c r="B13" s="592" t="s">
        <v>238</v>
      </c>
      <c r="C13" s="593"/>
      <c r="D13" s="593"/>
      <c r="E13" s="593"/>
      <c r="F13" s="593"/>
      <c r="G13" s="593"/>
      <c r="H13" s="593"/>
      <c r="I13" s="593"/>
      <c r="J13" s="593"/>
      <c r="K13" s="593"/>
      <c r="L13" s="593"/>
      <c r="M13" s="593"/>
      <c r="N13" s="593"/>
      <c r="O13" s="593"/>
      <c r="P13" s="593"/>
      <c r="Q13" s="594"/>
      <c r="R13" s="595">
        <v>14891</v>
      </c>
      <c r="S13" s="596"/>
      <c r="T13" s="596"/>
      <c r="U13" s="596"/>
      <c r="V13" s="596"/>
      <c r="W13" s="596"/>
      <c r="X13" s="596"/>
      <c r="Y13" s="597"/>
      <c r="Z13" s="598">
        <v>0.2</v>
      </c>
      <c r="AA13" s="598"/>
      <c r="AB13" s="598"/>
      <c r="AC13" s="598"/>
      <c r="AD13" s="599">
        <v>14891</v>
      </c>
      <c r="AE13" s="599"/>
      <c r="AF13" s="599"/>
      <c r="AG13" s="599"/>
      <c r="AH13" s="599"/>
      <c r="AI13" s="599"/>
      <c r="AJ13" s="599"/>
      <c r="AK13" s="599"/>
      <c r="AL13" s="600">
        <v>0.3</v>
      </c>
      <c r="AM13" s="601"/>
      <c r="AN13" s="601"/>
      <c r="AO13" s="602"/>
      <c r="AP13" s="592" t="s">
        <v>239</v>
      </c>
      <c r="AQ13" s="593"/>
      <c r="AR13" s="593"/>
      <c r="AS13" s="593"/>
      <c r="AT13" s="593"/>
      <c r="AU13" s="593"/>
      <c r="AV13" s="593"/>
      <c r="AW13" s="593"/>
      <c r="AX13" s="593"/>
      <c r="AY13" s="593"/>
      <c r="AZ13" s="593"/>
      <c r="BA13" s="593"/>
      <c r="BB13" s="593"/>
      <c r="BC13" s="593"/>
      <c r="BD13" s="593"/>
      <c r="BE13" s="593"/>
      <c r="BF13" s="594"/>
      <c r="BG13" s="595">
        <v>432264</v>
      </c>
      <c r="BH13" s="596"/>
      <c r="BI13" s="596"/>
      <c r="BJ13" s="596"/>
      <c r="BK13" s="596"/>
      <c r="BL13" s="596"/>
      <c r="BM13" s="596"/>
      <c r="BN13" s="597"/>
      <c r="BO13" s="598">
        <v>51.7</v>
      </c>
      <c r="BP13" s="598"/>
      <c r="BQ13" s="598"/>
      <c r="BR13" s="598"/>
      <c r="BS13" s="604" t="s">
        <v>113</v>
      </c>
      <c r="BT13" s="596"/>
      <c r="BU13" s="596"/>
      <c r="BV13" s="596"/>
      <c r="BW13" s="596"/>
      <c r="BX13" s="596"/>
      <c r="BY13" s="596"/>
      <c r="BZ13" s="596"/>
      <c r="CA13" s="596"/>
      <c r="CB13" s="605"/>
      <c r="CD13" s="609" t="s">
        <v>240</v>
      </c>
      <c r="CE13" s="610"/>
      <c r="CF13" s="610"/>
      <c r="CG13" s="610"/>
      <c r="CH13" s="610"/>
      <c r="CI13" s="610"/>
      <c r="CJ13" s="610"/>
      <c r="CK13" s="610"/>
      <c r="CL13" s="610"/>
      <c r="CM13" s="610"/>
      <c r="CN13" s="610"/>
      <c r="CO13" s="610"/>
      <c r="CP13" s="610"/>
      <c r="CQ13" s="611"/>
      <c r="CR13" s="595">
        <v>447044</v>
      </c>
      <c r="CS13" s="596"/>
      <c r="CT13" s="596"/>
      <c r="CU13" s="596"/>
      <c r="CV13" s="596"/>
      <c r="CW13" s="596"/>
      <c r="CX13" s="596"/>
      <c r="CY13" s="597"/>
      <c r="CZ13" s="598">
        <v>6.3</v>
      </c>
      <c r="DA13" s="598"/>
      <c r="DB13" s="598"/>
      <c r="DC13" s="598"/>
      <c r="DD13" s="604">
        <v>340871</v>
      </c>
      <c r="DE13" s="596"/>
      <c r="DF13" s="596"/>
      <c r="DG13" s="596"/>
      <c r="DH13" s="596"/>
      <c r="DI13" s="596"/>
      <c r="DJ13" s="596"/>
      <c r="DK13" s="596"/>
      <c r="DL13" s="596"/>
      <c r="DM13" s="596"/>
      <c r="DN13" s="596"/>
      <c r="DO13" s="596"/>
      <c r="DP13" s="597"/>
      <c r="DQ13" s="604">
        <v>138123</v>
      </c>
      <c r="DR13" s="596"/>
      <c r="DS13" s="596"/>
      <c r="DT13" s="596"/>
      <c r="DU13" s="596"/>
      <c r="DV13" s="596"/>
      <c r="DW13" s="596"/>
      <c r="DX13" s="596"/>
      <c r="DY13" s="596"/>
      <c r="DZ13" s="596"/>
      <c r="EA13" s="596"/>
      <c r="EB13" s="596"/>
      <c r="EC13" s="605"/>
    </row>
    <row r="14" spans="2:143" ht="11.25" customHeight="1" x14ac:dyDescent="0.15">
      <c r="B14" s="592" t="s">
        <v>241</v>
      </c>
      <c r="C14" s="593"/>
      <c r="D14" s="593"/>
      <c r="E14" s="593"/>
      <c r="F14" s="593"/>
      <c r="G14" s="593"/>
      <c r="H14" s="593"/>
      <c r="I14" s="593"/>
      <c r="J14" s="593"/>
      <c r="K14" s="593"/>
      <c r="L14" s="593"/>
      <c r="M14" s="593"/>
      <c r="N14" s="593"/>
      <c r="O14" s="593"/>
      <c r="P14" s="593"/>
      <c r="Q14" s="594"/>
      <c r="R14" s="595" t="s">
        <v>113</v>
      </c>
      <c r="S14" s="596"/>
      <c r="T14" s="596"/>
      <c r="U14" s="596"/>
      <c r="V14" s="596"/>
      <c r="W14" s="596"/>
      <c r="X14" s="596"/>
      <c r="Y14" s="597"/>
      <c r="Z14" s="598" t="s">
        <v>113</v>
      </c>
      <c r="AA14" s="598"/>
      <c r="AB14" s="598"/>
      <c r="AC14" s="598"/>
      <c r="AD14" s="599" t="s">
        <v>113</v>
      </c>
      <c r="AE14" s="599"/>
      <c r="AF14" s="599"/>
      <c r="AG14" s="599"/>
      <c r="AH14" s="599"/>
      <c r="AI14" s="599"/>
      <c r="AJ14" s="599"/>
      <c r="AK14" s="599"/>
      <c r="AL14" s="600" t="s">
        <v>113</v>
      </c>
      <c r="AM14" s="601"/>
      <c r="AN14" s="601"/>
      <c r="AO14" s="602"/>
      <c r="AP14" s="592" t="s">
        <v>242</v>
      </c>
      <c r="AQ14" s="593"/>
      <c r="AR14" s="593"/>
      <c r="AS14" s="593"/>
      <c r="AT14" s="593"/>
      <c r="AU14" s="593"/>
      <c r="AV14" s="593"/>
      <c r="AW14" s="593"/>
      <c r="AX14" s="593"/>
      <c r="AY14" s="593"/>
      <c r="AZ14" s="593"/>
      <c r="BA14" s="593"/>
      <c r="BB14" s="593"/>
      <c r="BC14" s="593"/>
      <c r="BD14" s="593"/>
      <c r="BE14" s="593"/>
      <c r="BF14" s="594"/>
      <c r="BG14" s="595">
        <v>36258</v>
      </c>
      <c r="BH14" s="596"/>
      <c r="BI14" s="596"/>
      <c r="BJ14" s="596"/>
      <c r="BK14" s="596"/>
      <c r="BL14" s="596"/>
      <c r="BM14" s="596"/>
      <c r="BN14" s="597"/>
      <c r="BO14" s="598">
        <v>4.3</v>
      </c>
      <c r="BP14" s="598"/>
      <c r="BQ14" s="598"/>
      <c r="BR14" s="598"/>
      <c r="BS14" s="604" t="s">
        <v>113</v>
      </c>
      <c r="BT14" s="596"/>
      <c r="BU14" s="596"/>
      <c r="BV14" s="596"/>
      <c r="BW14" s="596"/>
      <c r="BX14" s="596"/>
      <c r="BY14" s="596"/>
      <c r="BZ14" s="596"/>
      <c r="CA14" s="596"/>
      <c r="CB14" s="605"/>
      <c r="CD14" s="609" t="s">
        <v>243</v>
      </c>
      <c r="CE14" s="610"/>
      <c r="CF14" s="610"/>
      <c r="CG14" s="610"/>
      <c r="CH14" s="610"/>
      <c r="CI14" s="610"/>
      <c r="CJ14" s="610"/>
      <c r="CK14" s="610"/>
      <c r="CL14" s="610"/>
      <c r="CM14" s="610"/>
      <c r="CN14" s="610"/>
      <c r="CO14" s="610"/>
      <c r="CP14" s="610"/>
      <c r="CQ14" s="611"/>
      <c r="CR14" s="595">
        <v>480561</v>
      </c>
      <c r="CS14" s="596"/>
      <c r="CT14" s="596"/>
      <c r="CU14" s="596"/>
      <c r="CV14" s="596"/>
      <c r="CW14" s="596"/>
      <c r="CX14" s="596"/>
      <c r="CY14" s="597"/>
      <c r="CZ14" s="598">
        <v>6.8</v>
      </c>
      <c r="DA14" s="598"/>
      <c r="DB14" s="598"/>
      <c r="DC14" s="598"/>
      <c r="DD14" s="604">
        <v>79818</v>
      </c>
      <c r="DE14" s="596"/>
      <c r="DF14" s="596"/>
      <c r="DG14" s="596"/>
      <c r="DH14" s="596"/>
      <c r="DI14" s="596"/>
      <c r="DJ14" s="596"/>
      <c r="DK14" s="596"/>
      <c r="DL14" s="596"/>
      <c r="DM14" s="596"/>
      <c r="DN14" s="596"/>
      <c r="DO14" s="596"/>
      <c r="DP14" s="597"/>
      <c r="DQ14" s="604">
        <v>384905</v>
      </c>
      <c r="DR14" s="596"/>
      <c r="DS14" s="596"/>
      <c r="DT14" s="596"/>
      <c r="DU14" s="596"/>
      <c r="DV14" s="596"/>
      <c r="DW14" s="596"/>
      <c r="DX14" s="596"/>
      <c r="DY14" s="596"/>
      <c r="DZ14" s="596"/>
      <c r="EA14" s="596"/>
      <c r="EB14" s="596"/>
      <c r="EC14" s="605"/>
    </row>
    <row r="15" spans="2:143" ht="11.25" customHeight="1" x14ac:dyDescent="0.15">
      <c r="B15" s="592" t="s">
        <v>244</v>
      </c>
      <c r="C15" s="593"/>
      <c r="D15" s="593"/>
      <c r="E15" s="593"/>
      <c r="F15" s="593"/>
      <c r="G15" s="593"/>
      <c r="H15" s="593"/>
      <c r="I15" s="593"/>
      <c r="J15" s="593"/>
      <c r="K15" s="593"/>
      <c r="L15" s="593"/>
      <c r="M15" s="593"/>
      <c r="N15" s="593"/>
      <c r="O15" s="593"/>
      <c r="P15" s="593"/>
      <c r="Q15" s="594"/>
      <c r="R15" s="595">
        <v>2077</v>
      </c>
      <c r="S15" s="596"/>
      <c r="T15" s="596"/>
      <c r="U15" s="596"/>
      <c r="V15" s="596"/>
      <c r="W15" s="596"/>
      <c r="X15" s="596"/>
      <c r="Y15" s="597"/>
      <c r="Z15" s="598">
        <v>0</v>
      </c>
      <c r="AA15" s="598"/>
      <c r="AB15" s="598"/>
      <c r="AC15" s="598"/>
      <c r="AD15" s="599">
        <v>2077</v>
      </c>
      <c r="AE15" s="599"/>
      <c r="AF15" s="599"/>
      <c r="AG15" s="599"/>
      <c r="AH15" s="599"/>
      <c r="AI15" s="599"/>
      <c r="AJ15" s="599"/>
      <c r="AK15" s="599"/>
      <c r="AL15" s="600">
        <v>0</v>
      </c>
      <c r="AM15" s="601"/>
      <c r="AN15" s="601"/>
      <c r="AO15" s="602"/>
      <c r="AP15" s="592" t="s">
        <v>245</v>
      </c>
      <c r="AQ15" s="593"/>
      <c r="AR15" s="593"/>
      <c r="AS15" s="593"/>
      <c r="AT15" s="593"/>
      <c r="AU15" s="593"/>
      <c r="AV15" s="593"/>
      <c r="AW15" s="593"/>
      <c r="AX15" s="593"/>
      <c r="AY15" s="593"/>
      <c r="AZ15" s="593"/>
      <c r="BA15" s="593"/>
      <c r="BB15" s="593"/>
      <c r="BC15" s="593"/>
      <c r="BD15" s="593"/>
      <c r="BE15" s="593"/>
      <c r="BF15" s="594"/>
      <c r="BG15" s="595">
        <v>38877</v>
      </c>
      <c r="BH15" s="596"/>
      <c r="BI15" s="596"/>
      <c r="BJ15" s="596"/>
      <c r="BK15" s="596"/>
      <c r="BL15" s="596"/>
      <c r="BM15" s="596"/>
      <c r="BN15" s="597"/>
      <c r="BO15" s="598">
        <v>4.7</v>
      </c>
      <c r="BP15" s="598"/>
      <c r="BQ15" s="598"/>
      <c r="BR15" s="598"/>
      <c r="BS15" s="604" t="s">
        <v>113</v>
      </c>
      <c r="BT15" s="596"/>
      <c r="BU15" s="596"/>
      <c r="BV15" s="596"/>
      <c r="BW15" s="596"/>
      <c r="BX15" s="596"/>
      <c r="BY15" s="596"/>
      <c r="BZ15" s="596"/>
      <c r="CA15" s="596"/>
      <c r="CB15" s="605"/>
      <c r="CD15" s="609" t="s">
        <v>246</v>
      </c>
      <c r="CE15" s="610"/>
      <c r="CF15" s="610"/>
      <c r="CG15" s="610"/>
      <c r="CH15" s="610"/>
      <c r="CI15" s="610"/>
      <c r="CJ15" s="610"/>
      <c r="CK15" s="610"/>
      <c r="CL15" s="610"/>
      <c r="CM15" s="610"/>
      <c r="CN15" s="610"/>
      <c r="CO15" s="610"/>
      <c r="CP15" s="610"/>
      <c r="CQ15" s="611"/>
      <c r="CR15" s="595">
        <v>383354</v>
      </c>
      <c r="CS15" s="596"/>
      <c r="CT15" s="596"/>
      <c r="CU15" s="596"/>
      <c r="CV15" s="596"/>
      <c r="CW15" s="596"/>
      <c r="CX15" s="596"/>
      <c r="CY15" s="597"/>
      <c r="CZ15" s="598">
        <v>5.4</v>
      </c>
      <c r="DA15" s="598"/>
      <c r="DB15" s="598"/>
      <c r="DC15" s="598"/>
      <c r="DD15" s="604">
        <v>40295</v>
      </c>
      <c r="DE15" s="596"/>
      <c r="DF15" s="596"/>
      <c r="DG15" s="596"/>
      <c r="DH15" s="596"/>
      <c r="DI15" s="596"/>
      <c r="DJ15" s="596"/>
      <c r="DK15" s="596"/>
      <c r="DL15" s="596"/>
      <c r="DM15" s="596"/>
      <c r="DN15" s="596"/>
      <c r="DO15" s="596"/>
      <c r="DP15" s="597"/>
      <c r="DQ15" s="604">
        <v>333404</v>
      </c>
      <c r="DR15" s="596"/>
      <c r="DS15" s="596"/>
      <c r="DT15" s="596"/>
      <c r="DU15" s="596"/>
      <c r="DV15" s="596"/>
      <c r="DW15" s="596"/>
      <c r="DX15" s="596"/>
      <c r="DY15" s="596"/>
      <c r="DZ15" s="596"/>
      <c r="EA15" s="596"/>
      <c r="EB15" s="596"/>
      <c r="EC15" s="605"/>
    </row>
    <row r="16" spans="2:143" ht="11.25" customHeight="1" x14ac:dyDescent="0.15">
      <c r="B16" s="592" t="s">
        <v>247</v>
      </c>
      <c r="C16" s="593"/>
      <c r="D16" s="593"/>
      <c r="E16" s="593"/>
      <c r="F16" s="593"/>
      <c r="G16" s="593"/>
      <c r="H16" s="593"/>
      <c r="I16" s="593"/>
      <c r="J16" s="593"/>
      <c r="K16" s="593"/>
      <c r="L16" s="593"/>
      <c r="M16" s="593"/>
      <c r="N16" s="593"/>
      <c r="O16" s="593"/>
      <c r="P16" s="593"/>
      <c r="Q16" s="594"/>
      <c r="R16" s="595">
        <v>4033591</v>
      </c>
      <c r="S16" s="596"/>
      <c r="T16" s="596"/>
      <c r="U16" s="596"/>
      <c r="V16" s="596"/>
      <c r="W16" s="596"/>
      <c r="X16" s="596"/>
      <c r="Y16" s="597"/>
      <c r="Z16" s="598">
        <v>53</v>
      </c>
      <c r="AA16" s="598"/>
      <c r="AB16" s="598"/>
      <c r="AC16" s="598"/>
      <c r="AD16" s="599">
        <v>3538455</v>
      </c>
      <c r="AE16" s="599"/>
      <c r="AF16" s="599"/>
      <c r="AG16" s="599"/>
      <c r="AH16" s="599"/>
      <c r="AI16" s="599"/>
      <c r="AJ16" s="599"/>
      <c r="AK16" s="599"/>
      <c r="AL16" s="600">
        <v>75.400000000000006</v>
      </c>
      <c r="AM16" s="601"/>
      <c r="AN16" s="601"/>
      <c r="AO16" s="602"/>
      <c r="AP16" s="592" t="s">
        <v>248</v>
      </c>
      <c r="AQ16" s="593"/>
      <c r="AR16" s="593"/>
      <c r="AS16" s="593"/>
      <c r="AT16" s="593"/>
      <c r="AU16" s="593"/>
      <c r="AV16" s="593"/>
      <c r="AW16" s="593"/>
      <c r="AX16" s="593"/>
      <c r="AY16" s="593"/>
      <c r="AZ16" s="593"/>
      <c r="BA16" s="593"/>
      <c r="BB16" s="593"/>
      <c r="BC16" s="593"/>
      <c r="BD16" s="593"/>
      <c r="BE16" s="593"/>
      <c r="BF16" s="594"/>
      <c r="BG16" s="595" t="s">
        <v>113</v>
      </c>
      <c r="BH16" s="596"/>
      <c r="BI16" s="596"/>
      <c r="BJ16" s="596"/>
      <c r="BK16" s="596"/>
      <c r="BL16" s="596"/>
      <c r="BM16" s="596"/>
      <c r="BN16" s="597"/>
      <c r="BO16" s="598" t="s">
        <v>113</v>
      </c>
      <c r="BP16" s="598"/>
      <c r="BQ16" s="598"/>
      <c r="BR16" s="598"/>
      <c r="BS16" s="604" t="s">
        <v>113</v>
      </c>
      <c r="BT16" s="596"/>
      <c r="BU16" s="596"/>
      <c r="BV16" s="596"/>
      <c r="BW16" s="596"/>
      <c r="BX16" s="596"/>
      <c r="BY16" s="596"/>
      <c r="BZ16" s="596"/>
      <c r="CA16" s="596"/>
      <c r="CB16" s="605"/>
      <c r="CD16" s="609" t="s">
        <v>249</v>
      </c>
      <c r="CE16" s="610"/>
      <c r="CF16" s="610"/>
      <c r="CG16" s="610"/>
      <c r="CH16" s="610"/>
      <c r="CI16" s="610"/>
      <c r="CJ16" s="610"/>
      <c r="CK16" s="610"/>
      <c r="CL16" s="610"/>
      <c r="CM16" s="610"/>
      <c r="CN16" s="610"/>
      <c r="CO16" s="610"/>
      <c r="CP16" s="610"/>
      <c r="CQ16" s="611"/>
      <c r="CR16" s="595">
        <v>1356</v>
      </c>
      <c r="CS16" s="596"/>
      <c r="CT16" s="596"/>
      <c r="CU16" s="596"/>
      <c r="CV16" s="596"/>
      <c r="CW16" s="596"/>
      <c r="CX16" s="596"/>
      <c r="CY16" s="597"/>
      <c r="CZ16" s="598">
        <v>0</v>
      </c>
      <c r="DA16" s="598"/>
      <c r="DB16" s="598"/>
      <c r="DC16" s="598"/>
      <c r="DD16" s="604" t="s">
        <v>113</v>
      </c>
      <c r="DE16" s="596"/>
      <c r="DF16" s="596"/>
      <c r="DG16" s="596"/>
      <c r="DH16" s="596"/>
      <c r="DI16" s="596"/>
      <c r="DJ16" s="596"/>
      <c r="DK16" s="596"/>
      <c r="DL16" s="596"/>
      <c r="DM16" s="596"/>
      <c r="DN16" s="596"/>
      <c r="DO16" s="596"/>
      <c r="DP16" s="597"/>
      <c r="DQ16" s="604">
        <v>56</v>
      </c>
      <c r="DR16" s="596"/>
      <c r="DS16" s="596"/>
      <c r="DT16" s="596"/>
      <c r="DU16" s="596"/>
      <c r="DV16" s="596"/>
      <c r="DW16" s="596"/>
      <c r="DX16" s="596"/>
      <c r="DY16" s="596"/>
      <c r="DZ16" s="596"/>
      <c r="EA16" s="596"/>
      <c r="EB16" s="596"/>
      <c r="EC16" s="605"/>
    </row>
    <row r="17" spans="2:133" ht="11.25" customHeight="1" x14ac:dyDescent="0.15">
      <c r="B17" s="592" t="s">
        <v>250</v>
      </c>
      <c r="C17" s="593"/>
      <c r="D17" s="593"/>
      <c r="E17" s="593"/>
      <c r="F17" s="593"/>
      <c r="G17" s="593"/>
      <c r="H17" s="593"/>
      <c r="I17" s="593"/>
      <c r="J17" s="593"/>
      <c r="K17" s="593"/>
      <c r="L17" s="593"/>
      <c r="M17" s="593"/>
      <c r="N17" s="593"/>
      <c r="O17" s="593"/>
      <c r="P17" s="593"/>
      <c r="Q17" s="594"/>
      <c r="R17" s="595">
        <v>3538455</v>
      </c>
      <c r="S17" s="596"/>
      <c r="T17" s="596"/>
      <c r="U17" s="596"/>
      <c r="V17" s="596"/>
      <c r="W17" s="596"/>
      <c r="X17" s="596"/>
      <c r="Y17" s="597"/>
      <c r="Z17" s="598">
        <v>46.5</v>
      </c>
      <c r="AA17" s="598"/>
      <c r="AB17" s="598"/>
      <c r="AC17" s="598"/>
      <c r="AD17" s="599">
        <v>3538455</v>
      </c>
      <c r="AE17" s="599"/>
      <c r="AF17" s="599"/>
      <c r="AG17" s="599"/>
      <c r="AH17" s="599"/>
      <c r="AI17" s="599"/>
      <c r="AJ17" s="599"/>
      <c r="AK17" s="599"/>
      <c r="AL17" s="600">
        <v>75.400000000000006</v>
      </c>
      <c r="AM17" s="601"/>
      <c r="AN17" s="601"/>
      <c r="AO17" s="602"/>
      <c r="AP17" s="592" t="s">
        <v>251</v>
      </c>
      <c r="AQ17" s="593"/>
      <c r="AR17" s="593"/>
      <c r="AS17" s="593"/>
      <c r="AT17" s="593"/>
      <c r="AU17" s="593"/>
      <c r="AV17" s="593"/>
      <c r="AW17" s="593"/>
      <c r="AX17" s="593"/>
      <c r="AY17" s="593"/>
      <c r="AZ17" s="593"/>
      <c r="BA17" s="593"/>
      <c r="BB17" s="593"/>
      <c r="BC17" s="593"/>
      <c r="BD17" s="593"/>
      <c r="BE17" s="593"/>
      <c r="BF17" s="594"/>
      <c r="BG17" s="595" t="s">
        <v>113</v>
      </c>
      <c r="BH17" s="596"/>
      <c r="BI17" s="596"/>
      <c r="BJ17" s="596"/>
      <c r="BK17" s="596"/>
      <c r="BL17" s="596"/>
      <c r="BM17" s="596"/>
      <c r="BN17" s="597"/>
      <c r="BO17" s="598" t="s">
        <v>113</v>
      </c>
      <c r="BP17" s="598"/>
      <c r="BQ17" s="598"/>
      <c r="BR17" s="598"/>
      <c r="BS17" s="604" t="s">
        <v>113</v>
      </c>
      <c r="BT17" s="596"/>
      <c r="BU17" s="596"/>
      <c r="BV17" s="596"/>
      <c r="BW17" s="596"/>
      <c r="BX17" s="596"/>
      <c r="BY17" s="596"/>
      <c r="BZ17" s="596"/>
      <c r="CA17" s="596"/>
      <c r="CB17" s="605"/>
      <c r="CD17" s="609" t="s">
        <v>252</v>
      </c>
      <c r="CE17" s="610"/>
      <c r="CF17" s="610"/>
      <c r="CG17" s="610"/>
      <c r="CH17" s="610"/>
      <c r="CI17" s="610"/>
      <c r="CJ17" s="610"/>
      <c r="CK17" s="610"/>
      <c r="CL17" s="610"/>
      <c r="CM17" s="610"/>
      <c r="CN17" s="610"/>
      <c r="CO17" s="610"/>
      <c r="CP17" s="610"/>
      <c r="CQ17" s="611"/>
      <c r="CR17" s="595">
        <v>1152115</v>
      </c>
      <c r="CS17" s="596"/>
      <c r="CT17" s="596"/>
      <c r="CU17" s="596"/>
      <c r="CV17" s="596"/>
      <c r="CW17" s="596"/>
      <c r="CX17" s="596"/>
      <c r="CY17" s="597"/>
      <c r="CZ17" s="598">
        <v>16.3</v>
      </c>
      <c r="DA17" s="598"/>
      <c r="DB17" s="598"/>
      <c r="DC17" s="598"/>
      <c r="DD17" s="604" t="s">
        <v>113</v>
      </c>
      <c r="DE17" s="596"/>
      <c r="DF17" s="596"/>
      <c r="DG17" s="596"/>
      <c r="DH17" s="596"/>
      <c r="DI17" s="596"/>
      <c r="DJ17" s="596"/>
      <c r="DK17" s="596"/>
      <c r="DL17" s="596"/>
      <c r="DM17" s="596"/>
      <c r="DN17" s="596"/>
      <c r="DO17" s="596"/>
      <c r="DP17" s="597"/>
      <c r="DQ17" s="604">
        <v>1134602</v>
      </c>
      <c r="DR17" s="596"/>
      <c r="DS17" s="596"/>
      <c r="DT17" s="596"/>
      <c r="DU17" s="596"/>
      <c r="DV17" s="596"/>
      <c r="DW17" s="596"/>
      <c r="DX17" s="596"/>
      <c r="DY17" s="596"/>
      <c r="DZ17" s="596"/>
      <c r="EA17" s="596"/>
      <c r="EB17" s="596"/>
      <c r="EC17" s="605"/>
    </row>
    <row r="18" spans="2:133" ht="11.25" customHeight="1" x14ac:dyDescent="0.15">
      <c r="B18" s="592" t="s">
        <v>253</v>
      </c>
      <c r="C18" s="593"/>
      <c r="D18" s="593"/>
      <c r="E18" s="593"/>
      <c r="F18" s="593"/>
      <c r="G18" s="593"/>
      <c r="H18" s="593"/>
      <c r="I18" s="593"/>
      <c r="J18" s="593"/>
      <c r="K18" s="593"/>
      <c r="L18" s="593"/>
      <c r="M18" s="593"/>
      <c r="N18" s="593"/>
      <c r="O18" s="593"/>
      <c r="P18" s="593"/>
      <c r="Q18" s="594"/>
      <c r="R18" s="595">
        <v>495126</v>
      </c>
      <c r="S18" s="596"/>
      <c r="T18" s="596"/>
      <c r="U18" s="596"/>
      <c r="V18" s="596"/>
      <c r="W18" s="596"/>
      <c r="X18" s="596"/>
      <c r="Y18" s="597"/>
      <c r="Z18" s="598">
        <v>6.5</v>
      </c>
      <c r="AA18" s="598"/>
      <c r="AB18" s="598"/>
      <c r="AC18" s="598"/>
      <c r="AD18" s="599" t="s">
        <v>113</v>
      </c>
      <c r="AE18" s="599"/>
      <c r="AF18" s="599"/>
      <c r="AG18" s="599"/>
      <c r="AH18" s="599"/>
      <c r="AI18" s="599"/>
      <c r="AJ18" s="599"/>
      <c r="AK18" s="599"/>
      <c r="AL18" s="600" t="s">
        <v>113</v>
      </c>
      <c r="AM18" s="601"/>
      <c r="AN18" s="601"/>
      <c r="AO18" s="602"/>
      <c r="AP18" s="592" t="s">
        <v>254</v>
      </c>
      <c r="AQ18" s="593"/>
      <c r="AR18" s="593"/>
      <c r="AS18" s="593"/>
      <c r="AT18" s="593"/>
      <c r="AU18" s="593"/>
      <c r="AV18" s="593"/>
      <c r="AW18" s="593"/>
      <c r="AX18" s="593"/>
      <c r="AY18" s="593"/>
      <c r="AZ18" s="593"/>
      <c r="BA18" s="593"/>
      <c r="BB18" s="593"/>
      <c r="BC18" s="593"/>
      <c r="BD18" s="593"/>
      <c r="BE18" s="593"/>
      <c r="BF18" s="594"/>
      <c r="BG18" s="595" t="s">
        <v>113</v>
      </c>
      <c r="BH18" s="596"/>
      <c r="BI18" s="596"/>
      <c r="BJ18" s="596"/>
      <c r="BK18" s="596"/>
      <c r="BL18" s="596"/>
      <c r="BM18" s="596"/>
      <c r="BN18" s="597"/>
      <c r="BO18" s="598" t="s">
        <v>113</v>
      </c>
      <c r="BP18" s="598"/>
      <c r="BQ18" s="598"/>
      <c r="BR18" s="598"/>
      <c r="BS18" s="604" t="s">
        <v>113</v>
      </c>
      <c r="BT18" s="596"/>
      <c r="BU18" s="596"/>
      <c r="BV18" s="596"/>
      <c r="BW18" s="596"/>
      <c r="BX18" s="596"/>
      <c r="BY18" s="596"/>
      <c r="BZ18" s="596"/>
      <c r="CA18" s="596"/>
      <c r="CB18" s="605"/>
      <c r="CD18" s="609" t="s">
        <v>255</v>
      </c>
      <c r="CE18" s="610"/>
      <c r="CF18" s="610"/>
      <c r="CG18" s="610"/>
      <c r="CH18" s="610"/>
      <c r="CI18" s="610"/>
      <c r="CJ18" s="610"/>
      <c r="CK18" s="610"/>
      <c r="CL18" s="610"/>
      <c r="CM18" s="610"/>
      <c r="CN18" s="610"/>
      <c r="CO18" s="610"/>
      <c r="CP18" s="610"/>
      <c r="CQ18" s="611"/>
      <c r="CR18" s="595" t="s">
        <v>113</v>
      </c>
      <c r="CS18" s="596"/>
      <c r="CT18" s="596"/>
      <c r="CU18" s="596"/>
      <c r="CV18" s="596"/>
      <c r="CW18" s="596"/>
      <c r="CX18" s="596"/>
      <c r="CY18" s="597"/>
      <c r="CZ18" s="598" t="s">
        <v>113</v>
      </c>
      <c r="DA18" s="598"/>
      <c r="DB18" s="598"/>
      <c r="DC18" s="598"/>
      <c r="DD18" s="604" t="s">
        <v>113</v>
      </c>
      <c r="DE18" s="596"/>
      <c r="DF18" s="596"/>
      <c r="DG18" s="596"/>
      <c r="DH18" s="596"/>
      <c r="DI18" s="596"/>
      <c r="DJ18" s="596"/>
      <c r="DK18" s="596"/>
      <c r="DL18" s="596"/>
      <c r="DM18" s="596"/>
      <c r="DN18" s="596"/>
      <c r="DO18" s="596"/>
      <c r="DP18" s="597"/>
      <c r="DQ18" s="604" t="s">
        <v>113</v>
      </c>
      <c r="DR18" s="596"/>
      <c r="DS18" s="596"/>
      <c r="DT18" s="596"/>
      <c r="DU18" s="596"/>
      <c r="DV18" s="596"/>
      <c r="DW18" s="596"/>
      <c r="DX18" s="596"/>
      <c r="DY18" s="596"/>
      <c r="DZ18" s="596"/>
      <c r="EA18" s="596"/>
      <c r="EB18" s="596"/>
      <c r="EC18" s="605"/>
    </row>
    <row r="19" spans="2:133" ht="11.25" customHeight="1" x14ac:dyDescent="0.15">
      <c r="B19" s="592" t="s">
        <v>256</v>
      </c>
      <c r="C19" s="593"/>
      <c r="D19" s="593"/>
      <c r="E19" s="593"/>
      <c r="F19" s="593"/>
      <c r="G19" s="593"/>
      <c r="H19" s="593"/>
      <c r="I19" s="593"/>
      <c r="J19" s="593"/>
      <c r="K19" s="593"/>
      <c r="L19" s="593"/>
      <c r="M19" s="593"/>
      <c r="N19" s="593"/>
      <c r="O19" s="593"/>
      <c r="P19" s="593"/>
      <c r="Q19" s="594"/>
      <c r="R19" s="595">
        <v>10</v>
      </c>
      <c r="S19" s="596"/>
      <c r="T19" s="596"/>
      <c r="U19" s="596"/>
      <c r="V19" s="596"/>
      <c r="W19" s="596"/>
      <c r="X19" s="596"/>
      <c r="Y19" s="597"/>
      <c r="Z19" s="598">
        <v>0</v>
      </c>
      <c r="AA19" s="598"/>
      <c r="AB19" s="598"/>
      <c r="AC19" s="598"/>
      <c r="AD19" s="599" t="s">
        <v>113</v>
      </c>
      <c r="AE19" s="599"/>
      <c r="AF19" s="599"/>
      <c r="AG19" s="599"/>
      <c r="AH19" s="599"/>
      <c r="AI19" s="599"/>
      <c r="AJ19" s="599"/>
      <c r="AK19" s="599"/>
      <c r="AL19" s="600" t="s">
        <v>113</v>
      </c>
      <c r="AM19" s="601"/>
      <c r="AN19" s="601"/>
      <c r="AO19" s="602"/>
      <c r="AP19" s="592" t="s">
        <v>257</v>
      </c>
      <c r="AQ19" s="593"/>
      <c r="AR19" s="593"/>
      <c r="AS19" s="593"/>
      <c r="AT19" s="593"/>
      <c r="AU19" s="593"/>
      <c r="AV19" s="593"/>
      <c r="AW19" s="593"/>
      <c r="AX19" s="593"/>
      <c r="AY19" s="593"/>
      <c r="AZ19" s="593"/>
      <c r="BA19" s="593"/>
      <c r="BB19" s="593"/>
      <c r="BC19" s="593"/>
      <c r="BD19" s="593"/>
      <c r="BE19" s="593"/>
      <c r="BF19" s="594"/>
      <c r="BG19" s="595">
        <v>396</v>
      </c>
      <c r="BH19" s="596"/>
      <c r="BI19" s="596"/>
      <c r="BJ19" s="596"/>
      <c r="BK19" s="596"/>
      <c r="BL19" s="596"/>
      <c r="BM19" s="596"/>
      <c r="BN19" s="597"/>
      <c r="BO19" s="598">
        <v>0</v>
      </c>
      <c r="BP19" s="598"/>
      <c r="BQ19" s="598"/>
      <c r="BR19" s="598"/>
      <c r="BS19" s="604" t="s">
        <v>113</v>
      </c>
      <c r="BT19" s="596"/>
      <c r="BU19" s="596"/>
      <c r="BV19" s="596"/>
      <c r="BW19" s="596"/>
      <c r="BX19" s="596"/>
      <c r="BY19" s="596"/>
      <c r="BZ19" s="596"/>
      <c r="CA19" s="596"/>
      <c r="CB19" s="605"/>
      <c r="CD19" s="609" t="s">
        <v>258</v>
      </c>
      <c r="CE19" s="610"/>
      <c r="CF19" s="610"/>
      <c r="CG19" s="610"/>
      <c r="CH19" s="610"/>
      <c r="CI19" s="610"/>
      <c r="CJ19" s="610"/>
      <c r="CK19" s="610"/>
      <c r="CL19" s="610"/>
      <c r="CM19" s="610"/>
      <c r="CN19" s="610"/>
      <c r="CO19" s="610"/>
      <c r="CP19" s="610"/>
      <c r="CQ19" s="611"/>
      <c r="CR19" s="595" t="s">
        <v>113</v>
      </c>
      <c r="CS19" s="596"/>
      <c r="CT19" s="596"/>
      <c r="CU19" s="596"/>
      <c r="CV19" s="596"/>
      <c r="CW19" s="596"/>
      <c r="CX19" s="596"/>
      <c r="CY19" s="597"/>
      <c r="CZ19" s="598" t="s">
        <v>113</v>
      </c>
      <c r="DA19" s="598"/>
      <c r="DB19" s="598"/>
      <c r="DC19" s="598"/>
      <c r="DD19" s="604" t="s">
        <v>113</v>
      </c>
      <c r="DE19" s="596"/>
      <c r="DF19" s="596"/>
      <c r="DG19" s="596"/>
      <c r="DH19" s="596"/>
      <c r="DI19" s="596"/>
      <c r="DJ19" s="596"/>
      <c r="DK19" s="596"/>
      <c r="DL19" s="596"/>
      <c r="DM19" s="596"/>
      <c r="DN19" s="596"/>
      <c r="DO19" s="596"/>
      <c r="DP19" s="597"/>
      <c r="DQ19" s="604" t="s">
        <v>113</v>
      </c>
      <c r="DR19" s="596"/>
      <c r="DS19" s="596"/>
      <c r="DT19" s="596"/>
      <c r="DU19" s="596"/>
      <c r="DV19" s="596"/>
      <c r="DW19" s="596"/>
      <c r="DX19" s="596"/>
      <c r="DY19" s="596"/>
      <c r="DZ19" s="596"/>
      <c r="EA19" s="596"/>
      <c r="EB19" s="596"/>
      <c r="EC19" s="605"/>
    </row>
    <row r="20" spans="2:133" ht="11.25" customHeight="1" x14ac:dyDescent="0.15">
      <c r="B20" s="592" t="s">
        <v>259</v>
      </c>
      <c r="C20" s="593"/>
      <c r="D20" s="593"/>
      <c r="E20" s="593"/>
      <c r="F20" s="593"/>
      <c r="G20" s="593"/>
      <c r="H20" s="593"/>
      <c r="I20" s="593"/>
      <c r="J20" s="593"/>
      <c r="K20" s="593"/>
      <c r="L20" s="593"/>
      <c r="M20" s="593"/>
      <c r="N20" s="593"/>
      <c r="O20" s="593"/>
      <c r="P20" s="593"/>
      <c r="Q20" s="594"/>
      <c r="R20" s="595">
        <v>5150142</v>
      </c>
      <c r="S20" s="596"/>
      <c r="T20" s="596"/>
      <c r="U20" s="596"/>
      <c r="V20" s="596"/>
      <c r="W20" s="596"/>
      <c r="X20" s="596"/>
      <c r="Y20" s="597"/>
      <c r="Z20" s="598">
        <v>67.7</v>
      </c>
      <c r="AA20" s="598"/>
      <c r="AB20" s="598"/>
      <c r="AC20" s="598"/>
      <c r="AD20" s="599">
        <v>4655006</v>
      </c>
      <c r="AE20" s="599"/>
      <c r="AF20" s="599"/>
      <c r="AG20" s="599"/>
      <c r="AH20" s="599"/>
      <c r="AI20" s="599"/>
      <c r="AJ20" s="599"/>
      <c r="AK20" s="599"/>
      <c r="AL20" s="600">
        <v>99.2</v>
      </c>
      <c r="AM20" s="601"/>
      <c r="AN20" s="601"/>
      <c r="AO20" s="602"/>
      <c r="AP20" s="592" t="s">
        <v>260</v>
      </c>
      <c r="AQ20" s="593"/>
      <c r="AR20" s="593"/>
      <c r="AS20" s="593"/>
      <c r="AT20" s="593"/>
      <c r="AU20" s="593"/>
      <c r="AV20" s="593"/>
      <c r="AW20" s="593"/>
      <c r="AX20" s="593"/>
      <c r="AY20" s="593"/>
      <c r="AZ20" s="593"/>
      <c r="BA20" s="593"/>
      <c r="BB20" s="593"/>
      <c r="BC20" s="593"/>
      <c r="BD20" s="593"/>
      <c r="BE20" s="593"/>
      <c r="BF20" s="594"/>
      <c r="BG20" s="595">
        <v>396</v>
      </c>
      <c r="BH20" s="596"/>
      <c r="BI20" s="596"/>
      <c r="BJ20" s="596"/>
      <c r="BK20" s="596"/>
      <c r="BL20" s="596"/>
      <c r="BM20" s="596"/>
      <c r="BN20" s="597"/>
      <c r="BO20" s="598">
        <v>0</v>
      </c>
      <c r="BP20" s="598"/>
      <c r="BQ20" s="598"/>
      <c r="BR20" s="598"/>
      <c r="BS20" s="604" t="s">
        <v>113</v>
      </c>
      <c r="BT20" s="596"/>
      <c r="BU20" s="596"/>
      <c r="BV20" s="596"/>
      <c r="BW20" s="596"/>
      <c r="BX20" s="596"/>
      <c r="BY20" s="596"/>
      <c r="BZ20" s="596"/>
      <c r="CA20" s="596"/>
      <c r="CB20" s="605"/>
      <c r="CD20" s="609" t="s">
        <v>261</v>
      </c>
      <c r="CE20" s="610"/>
      <c r="CF20" s="610"/>
      <c r="CG20" s="610"/>
      <c r="CH20" s="610"/>
      <c r="CI20" s="610"/>
      <c r="CJ20" s="610"/>
      <c r="CK20" s="610"/>
      <c r="CL20" s="610"/>
      <c r="CM20" s="610"/>
      <c r="CN20" s="610"/>
      <c r="CO20" s="610"/>
      <c r="CP20" s="610"/>
      <c r="CQ20" s="611"/>
      <c r="CR20" s="595">
        <v>7059579</v>
      </c>
      <c r="CS20" s="596"/>
      <c r="CT20" s="596"/>
      <c r="CU20" s="596"/>
      <c r="CV20" s="596"/>
      <c r="CW20" s="596"/>
      <c r="CX20" s="596"/>
      <c r="CY20" s="597"/>
      <c r="CZ20" s="598">
        <v>100</v>
      </c>
      <c r="DA20" s="598"/>
      <c r="DB20" s="598"/>
      <c r="DC20" s="598"/>
      <c r="DD20" s="604">
        <v>692142</v>
      </c>
      <c r="DE20" s="596"/>
      <c r="DF20" s="596"/>
      <c r="DG20" s="596"/>
      <c r="DH20" s="596"/>
      <c r="DI20" s="596"/>
      <c r="DJ20" s="596"/>
      <c r="DK20" s="596"/>
      <c r="DL20" s="596"/>
      <c r="DM20" s="596"/>
      <c r="DN20" s="596"/>
      <c r="DO20" s="596"/>
      <c r="DP20" s="597"/>
      <c r="DQ20" s="604">
        <v>5583001</v>
      </c>
      <c r="DR20" s="596"/>
      <c r="DS20" s="596"/>
      <c r="DT20" s="596"/>
      <c r="DU20" s="596"/>
      <c r="DV20" s="596"/>
      <c r="DW20" s="596"/>
      <c r="DX20" s="596"/>
      <c r="DY20" s="596"/>
      <c r="DZ20" s="596"/>
      <c r="EA20" s="596"/>
      <c r="EB20" s="596"/>
      <c r="EC20" s="605"/>
    </row>
    <row r="21" spans="2:133" ht="11.25" customHeight="1" x14ac:dyDescent="0.15">
      <c r="B21" s="592" t="s">
        <v>262</v>
      </c>
      <c r="C21" s="593"/>
      <c r="D21" s="593"/>
      <c r="E21" s="593"/>
      <c r="F21" s="593"/>
      <c r="G21" s="593"/>
      <c r="H21" s="593"/>
      <c r="I21" s="593"/>
      <c r="J21" s="593"/>
      <c r="K21" s="593"/>
      <c r="L21" s="593"/>
      <c r="M21" s="593"/>
      <c r="N21" s="593"/>
      <c r="O21" s="593"/>
      <c r="P21" s="593"/>
      <c r="Q21" s="594"/>
      <c r="R21" s="595">
        <v>956</v>
      </c>
      <c r="S21" s="596"/>
      <c r="T21" s="596"/>
      <c r="U21" s="596"/>
      <c r="V21" s="596"/>
      <c r="W21" s="596"/>
      <c r="X21" s="596"/>
      <c r="Y21" s="597"/>
      <c r="Z21" s="598">
        <v>0</v>
      </c>
      <c r="AA21" s="598"/>
      <c r="AB21" s="598"/>
      <c r="AC21" s="598"/>
      <c r="AD21" s="599">
        <v>956</v>
      </c>
      <c r="AE21" s="599"/>
      <c r="AF21" s="599"/>
      <c r="AG21" s="599"/>
      <c r="AH21" s="599"/>
      <c r="AI21" s="599"/>
      <c r="AJ21" s="599"/>
      <c r="AK21" s="599"/>
      <c r="AL21" s="600">
        <v>0</v>
      </c>
      <c r="AM21" s="601"/>
      <c r="AN21" s="601"/>
      <c r="AO21" s="602"/>
      <c r="AP21" s="612" t="s">
        <v>263</v>
      </c>
      <c r="AQ21" s="613"/>
      <c r="AR21" s="613"/>
      <c r="AS21" s="613"/>
      <c r="AT21" s="613"/>
      <c r="AU21" s="613"/>
      <c r="AV21" s="613"/>
      <c r="AW21" s="613"/>
      <c r="AX21" s="613"/>
      <c r="AY21" s="613"/>
      <c r="AZ21" s="613"/>
      <c r="BA21" s="613"/>
      <c r="BB21" s="613"/>
      <c r="BC21" s="613"/>
      <c r="BD21" s="613"/>
      <c r="BE21" s="613"/>
      <c r="BF21" s="614"/>
      <c r="BG21" s="595">
        <v>396</v>
      </c>
      <c r="BH21" s="596"/>
      <c r="BI21" s="596"/>
      <c r="BJ21" s="596"/>
      <c r="BK21" s="596"/>
      <c r="BL21" s="596"/>
      <c r="BM21" s="596"/>
      <c r="BN21" s="597"/>
      <c r="BO21" s="598">
        <v>0</v>
      </c>
      <c r="BP21" s="598"/>
      <c r="BQ21" s="598"/>
      <c r="BR21" s="598"/>
      <c r="BS21" s="604" t="s">
        <v>113</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x14ac:dyDescent="0.15">
      <c r="B22" s="592" t="s">
        <v>264</v>
      </c>
      <c r="C22" s="593"/>
      <c r="D22" s="593"/>
      <c r="E22" s="593"/>
      <c r="F22" s="593"/>
      <c r="G22" s="593"/>
      <c r="H22" s="593"/>
      <c r="I22" s="593"/>
      <c r="J22" s="593"/>
      <c r="K22" s="593"/>
      <c r="L22" s="593"/>
      <c r="M22" s="593"/>
      <c r="N22" s="593"/>
      <c r="O22" s="593"/>
      <c r="P22" s="593"/>
      <c r="Q22" s="594"/>
      <c r="R22" s="595">
        <v>17386</v>
      </c>
      <c r="S22" s="596"/>
      <c r="T22" s="596"/>
      <c r="U22" s="596"/>
      <c r="V22" s="596"/>
      <c r="W22" s="596"/>
      <c r="X22" s="596"/>
      <c r="Y22" s="597"/>
      <c r="Z22" s="598">
        <v>0.2</v>
      </c>
      <c r="AA22" s="598"/>
      <c r="AB22" s="598"/>
      <c r="AC22" s="598"/>
      <c r="AD22" s="599" t="s">
        <v>113</v>
      </c>
      <c r="AE22" s="599"/>
      <c r="AF22" s="599"/>
      <c r="AG22" s="599"/>
      <c r="AH22" s="599"/>
      <c r="AI22" s="599"/>
      <c r="AJ22" s="599"/>
      <c r="AK22" s="599"/>
      <c r="AL22" s="600" t="s">
        <v>113</v>
      </c>
      <c r="AM22" s="601"/>
      <c r="AN22" s="601"/>
      <c r="AO22" s="602"/>
      <c r="AP22" s="612" t="s">
        <v>265</v>
      </c>
      <c r="AQ22" s="613"/>
      <c r="AR22" s="613"/>
      <c r="AS22" s="613"/>
      <c r="AT22" s="613"/>
      <c r="AU22" s="613"/>
      <c r="AV22" s="613"/>
      <c r="AW22" s="613"/>
      <c r="AX22" s="613"/>
      <c r="AY22" s="613"/>
      <c r="AZ22" s="613"/>
      <c r="BA22" s="613"/>
      <c r="BB22" s="613"/>
      <c r="BC22" s="613"/>
      <c r="BD22" s="613"/>
      <c r="BE22" s="613"/>
      <c r="BF22" s="614"/>
      <c r="BG22" s="595" t="s">
        <v>113</v>
      </c>
      <c r="BH22" s="596"/>
      <c r="BI22" s="596"/>
      <c r="BJ22" s="596"/>
      <c r="BK22" s="596"/>
      <c r="BL22" s="596"/>
      <c r="BM22" s="596"/>
      <c r="BN22" s="597"/>
      <c r="BO22" s="598" t="s">
        <v>113</v>
      </c>
      <c r="BP22" s="598"/>
      <c r="BQ22" s="598"/>
      <c r="BR22" s="598"/>
      <c r="BS22" s="604" t="s">
        <v>113</v>
      </c>
      <c r="BT22" s="596"/>
      <c r="BU22" s="596"/>
      <c r="BV22" s="596"/>
      <c r="BW22" s="596"/>
      <c r="BX22" s="596"/>
      <c r="BY22" s="596"/>
      <c r="BZ22" s="596"/>
      <c r="CA22" s="596"/>
      <c r="CB22" s="605"/>
      <c r="CD22" s="577" t="s">
        <v>266</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x14ac:dyDescent="0.15">
      <c r="B23" s="592" t="s">
        <v>267</v>
      </c>
      <c r="C23" s="593"/>
      <c r="D23" s="593"/>
      <c r="E23" s="593"/>
      <c r="F23" s="593"/>
      <c r="G23" s="593"/>
      <c r="H23" s="593"/>
      <c r="I23" s="593"/>
      <c r="J23" s="593"/>
      <c r="K23" s="593"/>
      <c r="L23" s="593"/>
      <c r="M23" s="593"/>
      <c r="N23" s="593"/>
      <c r="O23" s="593"/>
      <c r="P23" s="593"/>
      <c r="Q23" s="594"/>
      <c r="R23" s="595">
        <v>102654</v>
      </c>
      <c r="S23" s="596"/>
      <c r="T23" s="596"/>
      <c r="U23" s="596"/>
      <c r="V23" s="596"/>
      <c r="W23" s="596"/>
      <c r="X23" s="596"/>
      <c r="Y23" s="597"/>
      <c r="Z23" s="598">
        <v>1.3</v>
      </c>
      <c r="AA23" s="598"/>
      <c r="AB23" s="598"/>
      <c r="AC23" s="598"/>
      <c r="AD23" s="599">
        <v>2160</v>
      </c>
      <c r="AE23" s="599"/>
      <c r="AF23" s="599"/>
      <c r="AG23" s="599"/>
      <c r="AH23" s="599"/>
      <c r="AI23" s="599"/>
      <c r="AJ23" s="599"/>
      <c r="AK23" s="599"/>
      <c r="AL23" s="600">
        <v>0</v>
      </c>
      <c r="AM23" s="601"/>
      <c r="AN23" s="601"/>
      <c r="AO23" s="602"/>
      <c r="AP23" s="612" t="s">
        <v>268</v>
      </c>
      <c r="AQ23" s="613"/>
      <c r="AR23" s="613"/>
      <c r="AS23" s="613"/>
      <c r="AT23" s="613"/>
      <c r="AU23" s="613"/>
      <c r="AV23" s="613"/>
      <c r="AW23" s="613"/>
      <c r="AX23" s="613"/>
      <c r="AY23" s="613"/>
      <c r="AZ23" s="613"/>
      <c r="BA23" s="613"/>
      <c r="BB23" s="613"/>
      <c r="BC23" s="613"/>
      <c r="BD23" s="613"/>
      <c r="BE23" s="613"/>
      <c r="BF23" s="614"/>
      <c r="BG23" s="595" t="s">
        <v>113</v>
      </c>
      <c r="BH23" s="596"/>
      <c r="BI23" s="596"/>
      <c r="BJ23" s="596"/>
      <c r="BK23" s="596"/>
      <c r="BL23" s="596"/>
      <c r="BM23" s="596"/>
      <c r="BN23" s="597"/>
      <c r="BO23" s="598" t="s">
        <v>113</v>
      </c>
      <c r="BP23" s="598"/>
      <c r="BQ23" s="598"/>
      <c r="BR23" s="598"/>
      <c r="BS23" s="604" t="s">
        <v>113</v>
      </c>
      <c r="BT23" s="596"/>
      <c r="BU23" s="596"/>
      <c r="BV23" s="596"/>
      <c r="BW23" s="596"/>
      <c r="BX23" s="596"/>
      <c r="BY23" s="596"/>
      <c r="BZ23" s="596"/>
      <c r="CA23" s="596"/>
      <c r="CB23" s="605"/>
      <c r="CD23" s="577" t="s">
        <v>207</v>
      </c>
      <c r="CE23" s="578"/>
      <c r="CF23" s="578"/>
      <c r="CG23" s="578"/>
      <c r="CH23" s="578"/>
      <c r="CI23" s="578"/>
      <c r="CJ23" s="578"/>
      <c r="CK23" s="578"/>
      <c r="CL23" s="578"/>
      <c r="CM23" s="578"/>
      <c r="CN23" s="578"/>
      <c r="CO23" s="578"/>
      <c r="CP23" s="578"/>
      <c r="CQ23" s="579"/>
      <c r="CR23" s="577" t="s">
        <v>269</v>
      </c>
      <c r="CS23" s="578"/>
      <c r="CT23" s="578"/>
      <c r="CU23" s="578"/>
      <c r="CV23" s="578"/>
      <c r="CW23" s="578"/>
      <c r="CX23" s="578"/>
      <c r="CY23" s="579"/>
      <c r="CZ23" s="577" t="s">
        <v>270</v>
      </c>
      <c r="DA23" s="578"/>
      <c r="DB23" s="578"/>
      <c r="DC23" s="579"/>
      <c r="DD23" s="577" t="s">
        <v>271</v>
      </c>
      <c r="DE23" s="578"/>
      <c r="DF23" s="578"/>
      <c r="DG23" s="578"/>
      <c r="DH23" s="578"/>
      <c r="DI23" s="578"/>
      <c r="DJ23" s="578"/>
      <c r="DK23" s="579"/>
      <c r="DL23" s="618" t="s">
        <v>272</v>
      </c>
      <c r="DM23" s="619"/>
      <c r="DN23" s="619"/>
      <c r="DO23" s="619"/>
      <c r="DP23" s="619"/>
      <c r="DQ23" s="619"/>
      <c r="DR23" s="619"/>
      <c r="DS23" s="619"/>
      <c r="DT23" s="619"/>
      <c r="DU23" s="619"/>
      <c r="DV23" s="620"/>
      <c r="DW23" s="577" t="s">
        <v>273</v>
      </c>
      <c r="DX23" s="578"/>
      <c r="DY23" s="578"/>
      <c r="DZ23" s="578"/>
      <c r="EA23" s="578"/>
      <c r="EB23" s="578"/>
      <c r="EC23" s="579"/>
    </row>
    <row r="24" spans="2:133" ht="11.25" customHeight="1" x14ac:dyDescent="0.15">
      <c r="B24" s="592" t="s">
        <v>274</v>
      </c>
      <c r="C24" s="593"/>
      <c r="D24" s="593"/>
      <c r="E24" s="593"/>
      <c r="F24" s="593"/>
      <c r="G24" s="593"/>
      <c r="H24" s="593"/>
      <c r="I24" s="593"/>
      <c r="J24" s="593"/>
      <c r="K24" s="593"/>
      <c r="L24" s="593"/>
      <c r="M24" s="593"/>
      <c r="N24" s="593"/>
      <c r="O24" s="593"/>
      <c r="P24" s="593"/>
      <c r="Q24" s="594"/>
      <c r="R24" s="595">
        <v>48254</v>
      </c>
      <c r="S24" s="596"/>
      <c r="T24" s="596"/>
      <c r="U24" s="596"/>
      <c r="V24" s="596"/>
      <c r="W24" s="596"/>
      <c r="X24" s="596"/>
      <c r="Y24" s="597"/>
      <c r="Z24" s="598">
        <v>0.6</v>
      </c>
      <c r="AA24" s="598"/>
      <c r="AB24" s="598"/>
      <c r="AC24" s="598"/>
      <c r="AD24" s="599">
        <v>7493</v>
      </c>
      <c r="AE24" s="599"/>
      <c r="AF24" s="599"/>
      <c r="AG24" s="599"/>
      <c r="AH24" s="599"/>
      <c r="AI24" s="599"/>
      <c r="AJ24" s="599"/>
      <c r="AK24" s="599"/>
      <c r="AL24" s="600">
        <v>0.2</v>
      </c>
      <c r="AM24" s="601"/>
      <c r="AN24" s="601"/>
      <c r="AO24" s="602"/>
      <c r="AP24" s="612" t="s">
        <v>275</v>
      </c>
      <c r="AQ24" s="613"/>
      <c r="AR24" s="613"/>
      <c r="AS24" s="613"/>
      <c r="AT24" s="613"/>
      <c r="AU24" s="613"/>
      <c r="AV24" s="613"/>
      <c r="AW24" s="613"/>
      <c r="AX24" s="613"/>
      <c r="AY24" s="613"/>
      <c r="AZ24" s="613"/>
      <c r="BA24" s="613"/>
      <c r="BB24" s="613"/>
      <c r="BC24" s="613"/>
      <c r="BD24" s="613"/>
      <c r="BE24" s="613"/>
      <c r="BF24" s="614"/>
      <c r="BG24" s="595" t="s">
        <v>113</v>
      </c>
      <c r="BH24" s="596"/>
      <c r="BI24" s="596"/>
      <c r="BJ24" s="596"/>
      <c r="BK24" s="596"/>
      <c r="BL24" s="596"/>
      <c r="BM24" s="596"/>
      <c r="BN24" s="597"/>
      <c r="BO24" s="598" t="s">
        <v>113</v>
      </c>
      <c r="BP24" s="598"/>
      <c r="BQ24" s="598"/>
      <c r="BR24" s="598"/>
      <c r="BS24" s="604" t="s">
        <v>113</v>
      </c>
      <c r="BT24" s="596"/>
      <c r="BU24" s="596"/>
      <c r="BV24" s="596"/>
      <c r="BW24" s="596"/>
      <c r="BX24" s="596"/>
      <c r="BY24" s="596"/>
      <c r="BZ24" s="596"/>
      <c r="CA24" s="596"/>
      <c r="CB24" s="605"/>
      <c r="CD24" s="606" t="s">
        <v>276</v>
      </c>
      <c r="CE24" s="607"/>
      <c r="CF24" s="607"/>
      <c r="CG24" s="607"/>
      <c r="CH24" s="607"/>
      <c r="CI24" s="607"/>
      <c r="CJ24" s="607"/>
      <c r="CK24" s="607"/>
      <c r="CL24" s="607"/>
      <c r="CM24" s="607"/>
      <c r="CN24" s="607"/>
      <c r="CO24" s="607"/>
      <c r="CP24" s="607"/>
      <c r="CQ24" s="608"/>
      <c r="CR24" s="584">
        <v>2964645</v>
      </c>
      <c r="CS24" s="585"/>
      <c r="CT24" s="585"/>
      <c r="CU24" s="585"/>
      <c r="CV24" s="585"/>
      <c r="CW24" s="585"/>
      <c r="CX24" s="585"/>
      <c r="CY24" s="586"/>
      <c r="CZ24" s="624">
        <v>42</v>
      </c>
      <c r="DA24" s="625"/>
      <c r="DB24" s="625"/>
      <c r="DC24" s="626"/>
      <c r="DD24" s="623">
        <v>2577346</v>
      </c>
      <c r="DE24" s="585"/>
      <c r="DF24" s="585"/>
      <c r="DG24" s="585"/>
      <c r="DH24" s="585"/>
      <c r="DI24" s="585"/>
      <c r="DJ24" s="585"/>
      <c r="DK24" s="586"/>
      <c r="DL24" s="623">
        <v>2539322</v>
      </c>
      <c r="DM24" s="585"/>
      <c r="DN24" s="585"/>
      <c r="DO24" s="585"/>
      <c r="DP24" s="585"/>
      <c r="DQ24" s="585"/>
      <c r="DR24" s="585"/>
      <c r="DS24" s="585"/>
      <c r="DT24" s="585"/>
      <c r="DU24" s="585"/>
      <c r="DV24" s="586"/>
      <c r="DW24" s="589">
        <v>52</v>
      </c>
      <c r="DX24" s="590"/>
      <c r="DY24" s="590"/>
      <c r="DZ24" s="590"/>
      <c r="EA24" s="590"/>
      <c r="EB24" s="590"/>
      <c r="EC24" s="591"/>
    </row>
    <row r="25" spans="2:133" ht="11.25" customHeight="1" x14ac:dyDescent="0.15">
      <c r="B25" s="592" t="s">
        <v>277</v>
      </c>
      <c r="C25" s="593"/>
      <c r="D25" s="593"/>
      <c r="E25" s="593"/>
      <c r="F25" s="593"/>
      <c r="G25" s="593"/>
      <c r="H25" s="593"/>
      <c r="I25" s="593"/>
      <c r="J25" s="593"/>
      <c r="K25" s="593"/>
      <c r="L25" s="593"/>
      <c r="M25" s="593"/>
      <c r="N25" s="593"/>
      <c r="O25" s="593"/>
      <c r="P25" s="593"/>
      <c r="Q25" s="594"/>
      <c r="R25" s="595">
        <v>375961</v>
      </c>
      <c r="S25" s="596"/>
      <c r="T25" s="596"/>
      <c r="U25" s="596"/>
      <c r="V25" s="596"/>
      <c r="W25" s="596"/>
      <c r="X25" s="596"/>
      <c r="Y25" s="597"/>
      <c r="Z25" s="598">
        <v>4.9000000000000004</v>
      </c>
      <c r="AA25" s="598"/>
      <c r="AB25" s="598"/>
      <c r="AC25" s="598"/>
      <c r="AD25" s="599" t="s">
        <v>113</v>
      </c>
      <c r="AE25" s="599"/>
      <c r="AF25" s="599"/>
      <c r="AG25" s="599"/>
      <c r="AH25" s="599"/>
      <c r="AI25" s="599"/>
      <c r="AJ25" s="599"/>
      <c r="AK25" s="599"/>
      <c r="AL25" s="600" t="s">
        <v>113</v>
      </c>
      <c r="AM25" s="601"/>
      <c r="AN25" s="601"/>
      <c r="AO25" s="602"/>
      <c r="AP25" s="612" t="s">
        <v>278</v>
      </c>
      <c r="AQ25" s="613"/>
      <c r="AR25" s="613"/>
      <c r="AS25" s="613"/>
      <c r="AT25" s="613"/>
      <c r="AU25" s="613"/>
      <c r="AV25" s="613"/>
      <c r="AW25" s="613"/>
      <c r="AX25" s="613"/>
      <c r="AY25" s="613"/>
      <c r="AZ25" s="613"/>
      <c r="BA25" s="613"/>
      <c r="BB25" s="613"/>
      <c r="BC25" s="613"/>
      <c r="BD25" s="613"/>
      <c r="BE25" s="613"/>
      <c r="BF25" s="614"/>
      <c r="BG25" s="595" t="s">
        <v>113</v>
      </c>
      <c r="BH25" s="596"/>
      <c r="BI25" s="596"/>
      <c r="BJ25" s="596"/>
      <c r="BK25" s="596"/>
      <c r="BL25" s="596"/>
      <c r="BM25" s="596"/>
      <c r="BN25" s="597"/>
      <c r="BO25" s="598" t="s">
        <v>113</v>
      </c>
      <c r="BP25" s="598"/>
      <c r="BQ25" s="598"/>
      <c r="BR25" s="598"/>
      <c r="BS25" s="604" t="s">
        <v>113</v>
      </c>
      <c r="BT25" s="596"/>
      <c r="BU25" s="596"/>
      <c r="BV25" s="596"/>
      <c r="BW25" s="596"/>
      <c r="BX25" s="596"/>
      <c r="BY25" s="596"/>
      <c r="BZ25" s="596"/>
      <c r="CA25" s="596"/>
      <c r="CB25" s="605"/>
      <c r="CD25" s="609" t="s">
        <v>279</v>
      </c>
      <c r="CE25" s="610"/>
      <c r="CF25" s="610"/>
      <c r="CG25" s="610"/>
      <c r="CH25" s="610"/>
      <c r="CI25" s="610"/>
      <c r="CJ25" s="610"/>
      <c r="CK25" s="610"/>
      <c r="CL25" s="610"/>
      <c r="CM25" s="610"/>
      <c r="CN25" s="610"/>
      <c r="CO25" s="610"/>
      <c r="CP25" s="610"/>
      <c r="CQ25" s="611"/>
      <c r="CR25" s="595">
        <v>1312807</v>
      </c>
      <c r="CS25" s="627"/>
      <c r="CT25" s="627"/>
      <c r="CU25" s="627"/>
      <c r="CV25" s="627"/>
      <c r="CW25" s="627"/>
      <c r="CX25" s="627"/>
      <c r="CY25" s="628"/>
      <c r="CZ25" s="629">
        <v>18.600000000000001</v>
      </c>
      <c r="DA25" s="630"/>
      <c r="DB25" s="630"/>
      <c r="DC25" s="631"/>
      <c r="DD25" s="604">
        <v>1273491</v>
      </c>
      <c r="DE25" s="627"/>
      <c r="DF25" s="627"/>
      <c r="DG25" s="627"/>
      <c r="DH25" s="627"/>
      <c r="DI25" s="627"/>
      <c r="DJ25" s="627"/>
      <c r="DK25" s="628"/>
      <c r="DL25" s="604">
        <v>1235867</v>
      </c>
      <c r="DM25" s="627"/>
      <c r="DN25" s="627"/>
      <c r="DO25" s="627"/>
      <c r="DP25" s="627"/>
      <c r="DQ25" s="627"/>
      <c r="DR25" s="627"/>
      <c r="DS25" s="627"/>
      <c r="DT25" s="627"/>
      <c r="DU25" s="627"/>
      <c r="DV25" s="628"/>
      <c r="DW25" s="600">
        <v>25.3</v>
      </c>
      <c r="DX25" s="621"/>
      <c r="DY25" s="621"/>
      <c r="DZ25" s="621"/>
      <c r="EA25" s="621"/>
      <c r="EB25" s="621"/>
      <c r="EC25" s="622"/>
    </row>
    <row r="26" spans="2:133" ht="11.25" customHeight="1" x14ac:dyDescent="0.15">
      <c r="B26" s="632" t="s">
        <v>280</v>
      </c>
      <c r="C26" s="633"/>
      <c r="D26" s="633"/>
      <c r="E26" s="633"/>
      <c r="F26" s="633"/>
      <c r="G26" s="633"/>
      <c r="H26" s="633"/>
      <c r="I26" s="633"/>
      <c r="J26" s="633"/>
      <c r="K26" s="633"/>
      <c r="L26" s="633"/>
      <c r="M26" s="633"/>
      <c r="N26" s="633"/>
      <c r="O26" s="633"/>
      <c r="P26" s="633"/>
      <c r="Q26" s="634"/>
      <c r="R26" s="595" t="s">
        <v>113</v>
      </c>
      <c r="S26" s="596"/>
      <c r="T26" s="596"/>
      <c r="U26" s="596"/>
      <c r="V26" s="596"/>
      <c r="W26" s="596"/>
      <c r="X26" s="596"/>
      <c r="Y26" s="597"/>
      <c r="Z26" s="598" t="s">
        <v>113</v>
      </c>
      <c r="AA26" s="598"/>
      <c r="AB26" s="598"/>
      <c r="AC26" s="598"/>
      <c r="AD26" s="599" t="s">
        <v>113</v>
      </c>
      <c r="AE26" s="599"/>
      <c r="AF26" s="599"/>
      <c r="AG26" s="599"/>
      <c r="AH26" s="599"/>
      <c r="AI26" s="599"/>
      <c r="AJ26" s="599"/>
      <c r="AK26" s="599"/>
      <c r="AL26" s="600" t="s">
        <v>113</v>
      </c>
      <c r="AM26" s="601"/>
      <c r="AN26" s="601"/>
      <c r="AO26" s="602"/>
      <c r="AP26" s="612" t="s">
        <v>281</v>
      </c>
      <c r="AQ26" s="635"/>
      <c r="AR26" s="635"/>
      <c r="AS26" s="635"/>
      <c r="AT26" s="635"/>
      <c r="AU26" s="635"/>
      <c r="AV26" s="635"/>
      <c r="AW26" s="635"/>
      <c r="AX26" s="635"/>
      <c r="AY26" s="635"/>
      <c r="AZ26" s="635"/>
      <c r="BA26" s="635"/>
      <c r="BB26" s="635"/>
      <c r="BC26" s="635"/>
      <c r="BD26" s="635"/>
      <c r="BE26" s="635"/>
      <c r="BF26" s="614"/>
      <c r="BG26" s="595" t="s">
        <v>113</v>
      </c>
      <c r="BH26" s="596"/>
      <c r="BI26" s="596"/>
      <c r="BJ26" s="596"/>
      <c r="BK26" s="596"/>
      <c r="BL26" s="596"/>
      <c r="BM26" s="596"/>
      <c r="BN26" s="597"/>
      <c r="BO26" s="598" t="s">
        <v>113</v>
      </c>
      <c r="BP26" s="598"/>
      <c r="BQ26" s="598"/>
      <c r="BR26" s="598"/>
      <c r="BS26" s="604" t="s">
        <v>113</v>
      </c>
      <c r="BT26" s="596"/>
      <c r="BU26" s="596"/>
      <c r="BV26" s="596"/>
      <c r="BW26" s="596"/>
      <c r="BX26" s="596"/>
      <c r="BY26" s="596"/>
      <c r="BZ26" s="596"/>
      <c r="CA26" s="596"/>
      <c r="CB26" s="605"/>
      <c r="CD26" s="609" t="s">
        <v>282</v>
      </c>
      <c r="CE26" s="610"/>
      <c r="CF26" s="610"/>
      <c r="CG26" s="610"/>
      <c r="CH26" s="610"/>
      <c r="CI26" s="610"/>
      <c r="CJ26" s="610"/>
      <c r="CK26" s="610"/>
      <c r="CL26" s="610"/>
      <c r="CM26" s="610"/>
      <c r="CN26" s="610"/>
      <c r="CO26" s="610"/>
      <c r="CP26" s="610"/>
      <c r="CQ26" s="611"/>
      <c r="CR26" s="595">
        <v>854701</v>
      </c>
      <c r="CS26" s="596"/>
      <c r="CT26" s="596"/>
      <c r="CU26" s="596"/>
      <c r="CV26" s="596"/>
      <c r="CW26" s="596"/>
      <c r="CX26" s="596"/>
      <c r="CY26" s="597"/>
      <c r="CZ26" s="629">
        <v>12.1</v>
      </c>
      <c r="DA26" s="630"/>
      <c r="DB26" s="630"/>
      <c r="DC26" s="631"/>
      <c r="DD26" s="604">
        <v>824323</v>
      </c>
      <c r="DE26" s="596"/>
      <c r="DF26" s="596"/>
      <c r="DG26" s="596"/>
      <c r="DH26" s="596"/>
      <c r="DI26" s="596"/>
      <c r="DJ26" s="596"/>
      <c r="DK26" s="597"/>
      <c r="DL26" s="604" t="s">
        <v>213</v>
      </c>
      <c r="DM26" s="596"/>
      <c r="DN26" s="596"/>
      <c r="DO26" s="596"/>
      <c r="DP26" s="596"/>
      <c r="DQ26" s="596"/>
      <c r="DR26" s="596"/>
      <c r="DS26" s="596"/>
      <c r="DT26" s="596"/>
      <c r="DU26" s="596"/>
      <c r="DV26" s="597"/>
      <c r="DW26" s="600" t="s">
        <v>213</v>
      </c>
      <c r="DX26" s="621"/>
      <c r="DY26" s="621"/>
      <c r="DZ26" s="621"/>
      <c r="EA26" s="621"/>
      <c r="EB26" s="621"/>
      <c r="EC26" s="622"/>
    </row>
    <row r="27" spans="2:133" ht="11.25" customHeight="1" x14ac:dyDescent="0.15">
      <c r="B27" s="592" t="s">
        <v>283</v>
      </c>
      <c r="C27" s="593"/>
      <c r="D27" s="593"/>
      <c r="E27" s="593"/>
      <c r="F27" s="593"/>
      <c r="G27" s="593"/>
      <c r="H27" s="593"/>
      <c r="I27" s="593"/>
      <c r="J27" s="593"/>
      <c r="K27" s="593"/>
      <c r="L27" s="593"/>
      <c r="M27" s="593"/>
      <c r="N27" s="593"/>
      <c r="O27" s="593"/>
      <c r="P27" s="593"/>
      <c r="Q27" s="594"/>
      <c r="R27" s="595">
        <v>303307</v>
      </c>
      <c r="S27" s="596"/>
      <c r="T27" s="596"/>
      <c r="U27" s="596"/>
      <c r="V27" s="596"/>
      <c r="W27" s="596"/>
      <c r="X27" s="596"/>
      <c r="Y27" s="597"/>
      <c r="Z27" s="598">
        <v>4</v>
      </c>
      <c r="AA27" s="598"/>
      <c r="AB27" s="598"/>
      <c r="AC27" s="598"/>
      <c r="AD27" s="599" t="s">
        <v>113</v>
      </c>
      <c r="AE27" s="599"/>
      <c r="AF27" s="599"/>
      <c r="AG27" s="599"/>
      <c r="AH27" s="599"/>
      <c r="AI27" s="599"/>
      <c r="AJ27" s="599"/>
      <c r="AK27" s="599"/>
      <c r="AL27" s="600" t="s">
        <v>113</v>
      </c>
      <c r="AM27" s="601"/>
      <c r="AN27" s="601"/>
      <c r="AO27" s="602"/>
      <c r="AP27" s="592" t="s">
        <v>284</v>
      </c>
      <c r="AQ27" s="593"/>
      <c r="AR27" s="593"/>
      <c r="AS27" s="593"/>
      <c r="AT27" s="593"/>
      <c r="AU27" s="593"/>
      <c r="AV27" s="593"/>
      <c r="AW27" s="593"/>
      <c r="AX27" s="593"/>
      <c r="AY27" s="593"/>
      <c r="AZ27" s="593"/>
      <c r="BA27" s="593"/>
      <c r="BB27" s="593"/>
      <c r="BC27" s="593"/>
      <c r="BD27" s="593"/>
      <c r="BE27" s="593"/>
      <c r="BF27" s="594"/>
      <c r="BG27" s="595">
        <v>835390</v>
      </c>
      <c r="BH27" s="596"/>
      <c r="BI27" s="596"/>
      <c r="BJ27" s="596"/>
      <c r="BK27" s="596"/>
      <c r="BL27" s="596"/>
      <c r="BM27" s="596"/>
      <c r="BN27" s="597"/>
      <c r="BO27" s="598">
        <v>100</v>
      </c>
      <c r="BP27" s="598"/>
      <c r="BQ27" s="598"/>
      <c r="BR27" s="598"/>
      <c r="BS27" s="604" t="s">
        <v>113</v>
      </c>
      <c r="BT27" s="596"/>
      <c r="BU27" s="596"/>
      <c r="BV27" s="596"/>
      <c r="BW27" s="596"/>
      <c r="BX27" s="596"/>
      <c r="BY27" s="596"/>
      <c r="BZ27" s="596"/>
      <c r="CA27" s="596"/>
      <c r="CB27" s="605"/>
      <c r="CD27" s="609" t="s">
        <v>285</v>
      </c>
      <c r="CE27" s="610"/>
      <c r="CF27" s="610"/>
      <c r="CG27" s="610"/>
      <c r="CH27" s="610"/>
      <c r="CI27" s="610"/>
      <c r="CJ27" s="610"/>
      <c r="CK27" s="610"/>
      <c r="CL27" s="610"/>
      <c r="CM27" s="610"/>
      <c r="CN27" s="610"/>
      <c r="CO27" s="610"/>
      <c r="CP27" s="610"/>
      <c r="CQ27" s="611"/>
      <c r="CR27" s="595">
        <v>499723</v>
      </c>
      <c r="CS27" s="627"/>
      <c r="CT27" s="627"/>
      <c r="CU27" s="627"/>
      <c r="CV27" s="627"/>
      <c r="CW27" s="627"/>
      <c r="CX27" s="627"/>
      <c r="CY27" s="628"/>
      <c r="CZ27" s="629">
        <v>7.1</v>
      </c>
      <c r="DA27" s="630"/>
      <c r="DB27" s="630"/>
      <c r="DC27" s="631"/>
      <c r="DD27" s="604">
        <v>169253</v>
      </c>
      <c r="DE27" s="627"/>
      <c r="DF27" s="627"/>
      <c r="DG27" s="627"/>
      <c r="DH27" s="627"/>
      <c r="DI27" s="627"/>
      <c r="DJ27" s="627"/>
      <c r="DK27" s="628"/>
      <c r="DL27" s="604">
        <v>168853</v>
      </c>
      <c r="DM27" s="627"/>
      <c r="DN27" s="627"/>
      <c r="DO27" s="627"/>
      <c r="DP27" s="627"/>
      <c r="DQ27" s="627"/>
      <c r="DR27" s="627"/>
      <c r="DS27" s="627"/>
      <c r="DT27" s="627"/>
      <c r="DU27" s="627"/>
      <c r="DV27" s="628"/>
      <c r="DW27" s="600">
        <v>3.5</v>
      </c>
      <c r="DX27" s="621"/>
      <c r="DY27" s="621"/>
      <c r="DZ27" s="621"/>
      <c r="EA27" s="621"/>
      <c r="EB27" s="621"/>
      <c r="EC27" s="622"/>
    </row>
    <row r="28" spans="2:133" ht="11.25" customHeight="1" x14ac:dyDescent="0.15">
      <c r="B28" s="592" t="s">
        <v>286</v>
      </c>
      <c r="C28" s="593"/>
      <c r="D28" s="593"/>
      <c r="E28" s="593"/>
      <c r="F28" s="593"/>
      <c r="G28" s="593"/>
      <c r="H28" s="593"/>
      <c r="I28" s="593"/>
      <c r="J28" s="593"/>
      <c r="K28" s="593"/>
      <c r="L28" s="593"/>
      <c r="M28" s="593"/>
      <c r="N28" s="593"/>
      <c r="O28" s="593"/>
      <c r="P28" s="593"/>
      <c r="Q28" s="594"/>
      <c r="R28" s="595">
        <v>14030</v>
      </c>
      <c r="S28" s="596"/>
      <c r="T28" s="596"/>
      <c r="U28" s="596"/>
      <c r="V28" s="596"/>
      <c r="W28" s="596"/>
      <c r="X28" s="596"/>
      <c r="Y28" s="597"/>
      <c r="Z28" s="598">
        <v>0.2</v>
      </c>
      <c r="AA28" s="598"/>
      <c r="AB28" s="598"/>
      <c r="AC28" s="598"/>
      <c r="AD28" s="599">
        <v>10215</v>
      </c>
      <c r="AE28" s="599"/>
      <c r="AF28" s="599"/>
      <c r="AG28" s="599"/>
      <c r="AH28" s="599"/>
      <c r="AI28" s="599"/>
      <c r="AJ28" s="599"/>
      <c r="AK28" s="599"/>
      <c r="AL28" s="600">
        <v>0.2</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287</v>
      </c>
      <c r="CE28" s="610"/>
      <c r="CF28" s="610"/>
      <c r="CG28" s="610"/>
      <c r="CH28" s="610"/>
      <c r="CI28" s="610"/>
      <c r="CJ28" s="610"/>
      <c r="CK28" s="610"/>
      <c r="CL28" s="610"/>
      <c r="CM28" s="610"/>
      <c r="CN28" s="610"/>
      <c r="CO28" s="610"/>
      <c r="CP28" s="610"/>
      <c r="CQ28" s="611"/>
      <c r="CR28" s="595">
        <v>1152115</v>
      </c>
      <c r="CS28" s="596"/>
      <c r="CT28" s="596"/>
      <c r="CU28" s="596"/>
      <c r="CV28" s="596"/>
      <c r="CW28" s="596"/>
      <c r="CX28" s="596"/>
      <c r="CY28" s="597"/>
      <c r="CZ28" s="629">
        <v>16.3</v>
      </c>
      <c r="DA28" s="630"/>
      <c r="DB28" s="630"/>
      <c r="DC28" s="631"/>
      <c r="DD28" s="604">
        <v>1134602</v>
      </c>
      <c r="DE28" s="596"/>
      <c r="DF28" s="596"/>
      <c r="DG28" s="596"/>
      <c r="DH28" s="596"/>
      <c r="DI28" s="596"/>
      <c r="DJ28" s="596"/>
      <c r="DK28" s="597"/>
      <c r="DL28" s="604">
        <v>1134602</v>
      </c>
      <c r="DM28" s="596"/>
      <c r="DN28" s="596"/>
      <c r="DO28" s="596"/>
      <c r="DP28" s="596"/>
      <c r="DQ28" s="596"/>
      <c r="DR28" s="596"/>
      <c r="DS28" s="596"/>
      <c r="DT28" s="596"/>
      <c r="DU28" s="596"/>
      <c r="DV28" s="597"/>
      <c r="DW28" s="600">
        <v>23.2</v>
      </c>
      <c r="DX28" s="621"/>
      <c r="DY28" s="621"/>
      <c r="DZ28" s="621"/>
      <c r="EA28" s="621"/>
      <c r="EB28" s="621"/>
      <c r="EC28" s="622"/>
    </row>
    <row r="29" spans="2:133" ht="11.25" customHeight="1" x14ac:dyDescent="0.15">
      <c r="B29" s="592" t="s">
        <v>288</v>
      </c>
      <c r="C29" s="593"/>
      <c r="D29" s="593"/>
      <c r="E29" s="593"/>
      <c r="F29" s="593"/>
      <c r="G29" s="593"/>
      <c r="H29" s="593"/>
      <c r="I29" s="593"/>
      <c r="J29" s="593"/>
      <c r="K29" s="593"/>
      <c r="L29" s="593"/>
      <c r="M29" s="593"/>
      <c r="N29" s="593"/>
      <c r="O29" s="593"/>
      <c r="P29" s="593"/>
      <c r="Q29" s="594"/>
      <c r="R29" s="595">
        <v>11590</v>
      </c>
      <c r="S29" s="596"/>
      <c r="T29" s="596"/>
      <c r="U29" s="596"/>
      <c r="V29" s="596"/>
      <c r="W29" s="596"/>
      <c r="X29" s="596"/>
      <c r="Y29" s="597"/>
      <c r="Z29" s="598">
        <v>0.2</v>
      </c>
      <c r="AA29" s="598"/>
      <c r="AB29" s="598"/>
      <c r="AC29" s="598"/>
      <c r="AD29" s="599" t="s">
        <v>113</v>
      </c>
      <c r="AE29" s="599"/>
      <c r="AF29" s="599"/>
      <c r="AG29" s="599"/>
      <c r="AH29" s="599"/>
      <c r="AI29" s="599"/>
      <c r="AJ29" s="599"/>
      <c r="AK29" s="599"/>
      <c r="AL29" s="600" t="s">
        <v>113</v>
      </c>
      <c r="AM29" s="601"/>
      <c r="AN29" s="601"/>
      <c r="AO29" s="602"/>
      <c r="AP29" s="574" t="s">
        <v>207</v>
      </c>
      <c r="AQ29" s="575"/>
      <c r="AR29" s="575"/>
      <c r="AS29" s="575"/>
      <c r="AT29" s="575"/>
      <c r="AU29" s="575"/>
      <c r="AV29" s="575"/>
      <c r="AW29" s="575"/>
      <c r="AX29" s="575"/>
      <c r="AY29" s="575"/>
      <c r="AZ29" s="575"/>
      <c r="BA29" s="575"/>
      <c r="BB29" s="575"/>
      <c r="BC29" s="575"/>
      <c r="BD29" s="575"/>
      <c r="BE29" s="575"/>
      <c r="BF29" s="576"/>
      <c r="BG29" s="574" t="s">
        <v>289</v>
      </c>
      <c r="BH29" s="636"/>
      <c r="BI29" s="636"/>
      <c r="BJ29" s="636"/>
      <c r="BK29" s="636"/>
      <c r="BL29" s="636"/>
      <c r="BM29" s="636"/>
      <c r="BN29" s="636"/>
      <c r="BO29" s="636"/>
      <c r="BP29" s="636"/>
      <c r="BQ29" s="637"/>
      <c r="BR29" s="574" t="s">
        <v>290</v>
      </c>
      <c r="BS29" s="636"/>
      <c r="BT29" s="636"/>
      <c r="BU29" s="636"/>
      <c r="BV29" s="636"/>
      <c r="BW29" s="636"/>
      <c r="BX29" s="636"/>
      <c r="BY29" s="636"/>
      <c r="BZ29" s="636"/>
      <c r="CA29" s="636"/>
      <c r="CB29" s="637"/>
      <c r="CD29" s="656" t="s">
        <v>291</v>
      </c>
      <c r="CE29" s="657"/>
      <c r="CF29" s="609" t="s">
        <v>58</v>
      </c>
      <c r="CG29" s="610"/>
      <c r="CH29" s="610"/>
      <c r="CI29" s="610"/>
      <c r="CJ29" s="610"/>
      <c r="CK29" s="610"/>
      <c r="CL29" s="610"/>
      <c r="CM29" s="610"/>
      <c r="CN29" s="610"/>
      <c r="CO29" s="610"/>
      <c r="CP29" s="610"/>
      <c r="CQ29" s="611"/>
      <c r="CR29" s="595">
        <v>1152115</v>
      </c>
      <c r="CS29" s="627"/>
      <c r="CT29" s="627"/>
      <c r="CU29" s="627"/>
      <c r="CV29" s="627"/>
      <c r="CW29" s="627"/>
      <c r="CX29" s="627"/>
      <c r="CY29" s="628"/>
      <c r="CZ29" s="629">
        <v>16.3</v>
      </c>
      <c r="DA29" s="630"/>
      <c r="DB29" s="630"/>
      <c r="DC29" s="631"/>
      <c r="DD29" s="604">
        <v>1134602</v>
      </c>
      <c r="DE29" s="627"/>
      <c r="DF29" s="627"/>
      <c r="DG29" s="627"/>
      <c r="DH29" s="627"/>
      <c r="DI29" s="627"/>
      <c r="DJ29" s="627"/>
      <c r="DK29" s="628"/>
      <c r="DL29" s="604">
        <v>1134602</v>
      </c>
      <c r="DM29" s="627"/>
      <c r="DN29" s="627"/>
      <c r="DO29" s="627"/>
      <c r="DP29" s="627"/>
      <c r="DQ29" s="627"/>
      <c r="DR29" s="627"/>
      <c r="DS29" s="627"/>
      <c r="DT29" s="627"/>
      <c r="DU29" s="627"/>
      <c r="DV29" s="628"/>
      <c r="DW29" s="600">
        <v>23.2</v>
      </c>
      <c r="DX29" s="621"/>
      <c r="DY29" s="621"/>
      <c r="DZ29" s="621"/>
      <c r="EA29" s="621"/>
      <c r="EB29" s="621"/>
      <c r="EC29" s="622"/>
    </row>
    <row r="30" spans="2:133" ht="11.25" customHeight="1" x14ac:dyDescent="0.15">
      <c r="B30" s="592" t="s">
        <v>292</v>
      </c>
      <c r="C30" s="593"/>
      <c r="D30" s="593"/>
      <c r="E30" s="593"/>
      <c r="F30" s="593"/>
      <c r="G30" s="593"/>
      <c r="H30" s="593"/>
      <c r="I30" s="593"/>
      <c r="J30" s="593"/>
      <c r="K30" s="593"/>
      <c r="L30" s="593"/>
      <c r="M30" s="593"/>
      <c r="N30" s="593"/>
      <c r="O30" s="593"/>
      <c r="P30" s="593"/>
      <c r="Q30" s="594"/>
      <c r="R30" s="595">
        <v>40186</v>
      </c>
      <c r="S30" s="596"/>
      <c r="T30" s="596"/>
      <c r="U30" s="596"/>
      <c r="V30" s="596"/>
      <c r="W30" s="596"/>
      <c r="X30" s="596"/>
      <c r="Y30" s="597"/>
      <c r="Z30" s="598">
        <v>0.5</v>
      </c>
      <c r="AA30" s="598"/>
      <c r="AB30" s="598"/>
      <c r="AC30" s="598"/>
      <c r="AD30" s="599" t="s">
        <v>113</v>
      </c>
      <c r="AE30" s="599"/>
      <c r="AF30" s="599"/>
      <c r="AG30" s="599"/>
      <c r="AH30" s="599"/>
      <c r="AI30" s="599"/>
      <c r="AJ30" s="599"/>
      <c r="AK30" s="599"/>
      <c r="AL30" s="600" t="s">
        <v>113</v>
      </c>
      <c r="AM30" s="601"/>
      <c r="AN30" s="601"/>
      <c r="AO30" s="602"/>
      <c r="AP30" s="641" t="s">
        <v>293</v>
      </c>
      <c r="AQ30" s="642"/>
      <c r="AR30" s="642"/>
      <c r="AS30" s="642"/>
      <c r="AT30" s="647" t="s">
        <v>294</v>
      </c>
      <c r="AU30" s="184"/>
      <c r="AV30" s="184"/>
      <c r="AW30" s="184"/>
      <c r="AX30" s="581" t="s">
        <v>173</v>
      </c>
      <c r="AY30" s="582"/>
      <c r="AZ30" s="582"/>
      <c r="BA30" s="582"/>
      <c r="BB30" s="582"/>
      <c r="BC30" s="582"/>
      <c r="BD30" s="582"/>
      <c r="BE30" s="582"/>
      <c r="BF30" s="583"/>
      <c r="BG30" s="653">
        <v>99.1</v>
      </c>
      <c r="BH30" s="654"/>
      <c r="BI30" s="654"/>
      <c r="BJ30" s="654"/>
      <c r="BK30" s="654"/>
      <c r="BL30" s="654"/>
      <c r="BM30" s="590">
        <v>97.4</v>
      </c>
      <c r="BN30" s="654"/>
      <c r="BO30" s="654"/>
      <c r="BP30" s="654"/>
      <c r="BQ30" s="655"/>
      <c r="BR30" s="653">
        <v>99</v>
      </c>
      <c r="BS30" s="654"/>
      <c r="BT30" s="654"/>
      <c r="BU30" s="654"/>
      <c r="BV30" s="654"/>
      <c r="BW30" s="654"/>
      <c r="BX30" s="590">
        <v>97.1</v>
      </c>
      <c r="BY30" s="654"/>
      <c r="BZ30" s="654"/>
      <c r="CA30" s="654"/>
      <c r="CB30" s="655"/>
      <c r="CD30" s="658"/>
      <c r="CE30" s="659"/>
      <c r="CF30" s="609" t="s">
        <v>295</v>
      </c>
      <c r="CG30" s="610"/>
      <c r="CH30" s="610"/>
      <c r="CI30" s="610"/>
      <c r="CJ30" s="610"/>
      <c r="CK30" s="610"/>
      <c r="CL30" s="610"/>
      <c r="CM30" s="610"/>
      <c r="CN30" s="610"/>
      <c r="CO30" s="610"/>
      <c r="CP30" s="610"/>
      <c r="CQ30" s="611"/>
      <c r="CR30" s="595">
        <v>1073260</v>
      </c>
      <c r="CS30" s="596"/>
      <c r="CT30" s="596"/>
      <c r="CU30" s="596"/>
      <c r="CV30" s="596"/>
      <c r="CW30" s="596"/>
      <c r="CX30" s="596"/>
      <c r="CY30" s="597"/>
      <c r="CZ30" s="629">
        <v>15.2</v>
      </c>
      <c r="DA30" s="630"/>
      <c r="DB30" s="630"/>
      <c r="DC30" s="631"/>
      <c r="DD30" s="604">
        <v>1057725</v>
      </c>
      <c r="DE30" s="596"/>
      <c r="DF30" s="596"/>
      <c r="DG30" s="596"/>
      <c r="DH30" s="596"/>
      <c r="DI30" s="596"/>
      <c r="DJ30" s="596"/>
      <c r="DK30" s="597"/>
      <c r="DL30" s="604">
        <v>1057725</v>
      </c>
      <c r="DM30" s="596"/>
      <c r="DN30" s="596"/>
      <c r="DO30" s="596"/>
      <c r="DP30" s="596"/>
      <c r="DQ30" s="596"/>
      <c r="DR30" s="596"/>
      <c r="DS30" s="596"/>
      <c r="DT30" s="596"/>
      <c r="DU30" s="596"/>
      <c r="DV30" s="597"/>
      <c r="DW30" s="600">
        <v>21.7</v>
      </c>
      <c r="DX30" s="621"/>
      <c r="DY30" s="621"/>
      <c r="DZ30" s="621"/>
      <c r="EA30" s="621"/>
      <c r="EB30" s="621"/>
      <c r="EC30" s="622"/>
    </row>
    <row r="31" spans="2:133" ht="11.25" customHeight="1" x14ac:dyDescent="0.15">
      <c r="B31" s="592" t="s">
        <v>296</v>
      </c>
      <c r="C31" s="593"/>
      <c r="D31" s="593"/>
      <c r="E31" s="593"/>
      <c r="F31" s="593"/>
      <c r="G31" s="593"/>
      <c r="H31" s="593"/>
      <c r="I31" s="593"/>
      <c r="J31" s="593"/>
      <c r="K31" s="593"/>
      <c r="L31" s="593"/>
      <c r="M31" s="593"/>
      <c r="N31" s="593"/>
      <c r="O31" s="593"/>
      <c r="P31" s="593"/>
      <c r="Q31" s="594"/>
      <c r="R31" s="595">
        <v>624831</v>
      </c>
      <c r="S31" s="596"/>
      <c r="T31" s="596"/>
      <c r="U31" s="596"/>
      <c r="V31" s="596"/>
      <c r="W31" s="596"/>
      <c r="X31" s="596"/>
      <c r="Y31" s="597"/>
      <c r="Z31" s="598">
        <v>8.1999999999999993</v>
      </c>
      <c r="AA31" s="598"/>
      <c r="AB31" s="598"/>
      <c r="AC31" s="598"/>
      <c r="AD31" s="599" t="s">
        <v>113</v>
      </c>
      <c r="AE31" s="599"/>
      <c r="AF31" s="599"/>
      <c r="AG31" s="599"/>
      <c r="AH31" s="599"/>
      <c r="AI31" s="599"/>
      <c r="AJ31" s="599"/>
      <c r="AK31" s="599"/>
      <c r="AL31" s="600" t="s">
        <v>113</v>
      </c>
      <c r="AM31" s="601"/>
      <c r="AN31" s="601"/>
      <c r="AO31" s="602"/>
      <c r="AP31" s="643"/>
      <c r="AQ31" s="644"/>
      <c r="AR31" s="644"/>
      <c r="AS31" s="644"/>
      <c r="AT31" s="648"/>
      <c r="AU31" s="183" t="s">
        <v>297</v>
      </c>
      <c r="AV31" s="183"/>
      <c r="AW31" s="183"/>
      <c r="AX31" s="592" t="s">
        <v>298</v>
      </c>
      <c r="AY31" s="593"/>
      <c r="AZ31" s="593"/>
      <c r="BA31" s="593"/>
      <c r="BB31" s="593"/>
      <c r="BC31" s="593"/>
      <c r="BD31" s="593"/>
      <c r="BE31" s="593"/>
      <c r="BF31" s="594"/>
      <c r="BG31" s="650">
        <v>99.4</v>
      </c>
      <c r="BH31" s="627"/>
      <c r="BI31" s="627"/>
      <c r="BJ31" s="627"/>
      <c r="BK31" s="627"/>
      <c r="BL31" s="627"/>
      <c r="BM31" s="601">
        <v>98.5</v>
      </c>
      <c r="BN31" s="651"/>
      <c r="BO31" s="651"/>
      <c r="BP31" s="651"/>
      <c r="BQ31" s="652"/>
      <c r="BR31" s="650">
        <v>99.3</v>
      </c>
      <c r="BS31" s="627"/>
      <c r="BT31" s="627"/>
      <c r="BU31" s="627"/>
      <c r="BV31" s="627"/>
      <c r="BW31" s="627"/>
      <c r="BX31" s="601">
        <v>98.2</v>
      </c>
      <c r="BY31" s="651"/>
      <c r="BZ31" s="651"/>
      <c r="CA31" s="651"/>
      <c r="CB31" s="652"/>
      <c r="CD31" s="658"/>
      <c r="CE31" s="659"/>
      <c r="CF31" s="609" t="s">
        <v>299</v>
      </c>
      <c r="CG31" s="610"/>
      <c r="CH31" s="610"/>
      <c r="CI31" s="610"/>
      <c r="CJ31" s="610"/>
      <c r="CK31" s="610"/>
      <c r="CL31" s="610"/>
      <c r="CM31" s="610"/>
      <c r="CN31" s="610"/>
      <c r="CO31" s="610"/>
      <c r="CP31" s="610"/>
      <c r="CQ31" s="611"/>
      <c r="CR31" s="595">
        <v>78855</v>
      </c>
      <c r="CS31" s="627"/>
      <c r="CT31" s="627"/>
      <c r="CU31" s="627"/>
      <c r="CV31" s="627"/>
      <c r="CW31" s="627"/>
      <c r="CX31" s="627"/>
      <c r="CY31" s="628"/>
      <c r="CZ31" s="629">
        <v>1.1000000000000001</v>
      </c>
      <c r="DA31" s="630"/>
      <c r="DB31" s="630"/>
      <c r="DC31" s="631"/>
      <c r="DD31" s="604">
        <v>76877</v>
      </c>
      <c r="DE31" s="627"/>
      <c r="DF31" s="627"/>
      <c r="DG31" s="627"/>
      <c r="DH31" s="627"/>
      <c r="DI31" s="627"/>
      <c r="DJ31" s="627"/>
      <c r="DK31" s="628"/>
      <c r="DL31" s="604">
        <v>76877</v>
      </c>
      <c r="DM31" s="627"/>
      <c r="DN31" s="627"/>
      <c r="DO31" s="627"/>
      <c r="DP31" s="627"/>
      <c r="DQ31" s="627"/>
      <c r="DR31" s="627"/>
      <c r="DS31" s="627"/>
      <c r="DT31" s="627"/>
      <c r="DU31" s="627"/>
      <c r="DV31" s="628"/>
      <c r="DW31" s="600">
        <v>1.6</v>
      </c>
      <c r="DX31" s="621"/>
      <c r="DY31" s="621"/>
      <c r="DZ31" s="621"/>
      <c r="EA31" s="621"/>
      <c r="EB31" s="621"/>
      <c r="EC31" s="622"/>
    </row>
    <row r="32" spans="2:133" ht="11.25" customHeight="1" x14ac:dyDescent="0.15">
      <c r="B32" s="592" t="s">
        <v>300</v>
      </c>
      <c r="C32" s="593"/>
      <c r="D32" s="593"/>
      <c r="E32" s="593"/>
      <c r="F32" s="593"/>
      <c r="G32" s="593"/>
      <c r="H32" s="593"/>
      <c r="I32" s="593"/>
      <c r="J32" s="593"/>
      <c r="K32" s="593"/>
      <c r="L32" s="593"/>
      <c r="M32" s="593"/>
      <c r="N32" s="593"/>
      <c r="O32" s="593"/>
      <c r="P32" s="593"/>
      <c r="Q32" s="594"/>
      <c r="R32" s="595">
        <v>96633</v>
      </c>
      <c r="S32" s="596"/>
      <c r="T32" s="596"/>
      <c r="U32" s="596"/>
      <c r="V32" s="596"/>
      <c r="W32" s="596"/>
      <c r="X32" s="596"/>
      <c r="Y32" s="597"/>
      <c r="Z32" s="598">
        <v>1.3</v>
      </c>
      <c r="AA32" s="598"/>
      <c r="AB32" s="598"/>
      <c r="AC32" s="598"/>
      <c r="AD32" s="599">
        <v>14832</v>
      </c>
      <c r="AE32" s="599"/>
      <c r="AF32" s="599"/>
      <c r="AG32" s="599"/>
      <c r="AH32" s="599"/>
      <c r="AI32" s="599"/>
      <c r="AJ32" s="599"/>
      <c r="AK32" s="599"/>
      <c r="AL32" s="600">
        <v>0.3</v>
      </c>
      <c r="AM32" s="601"/>
      <c r="AN32" s="601"/>
      <c r="AO32" s="602"/>
      <c r="AP32" s="645"/>
      <c r="AQ32" s="646"/>
      <c r="AR32" s="646"/>
      <c r="AS32" s="646"/>
      <c r="AT32" s="649"/>
      <c r="AU32" s="185"/>
      <c r="AV32" s="185"/>
      <c r="AW32" s="185"/>
      <c r="AX32" s="638" t="s">
        <v>301</v>
      </c>
      <c r="AY32" s="639"/>
      <c r="AZ32" s="639"/>
      <c r="BA32" s="639"/>
      <c r="BB32" s="639"/>
      <c r="BC32" s="639"/>
      <c r="BD32" s="639"/>
      <c r="BE32" s="639"/>
      <c r="BF32" s="640"/>
      <c r="BG32" s="662">
        <v>98.9</v>
      </c>
      <c r="BH32" s="663"/>
      <c r="BI32" s="663"/>
      <c r="BJ32" s="663"/>
      <c r="BK32" s="663"/>
      <c r="BL32" s="663"/>
      <c r="BM32" s="664">
        <v>96.5</v>
      </c>
      <c r="BN32" s="663"/>
      <c r="BO32" s="663"/>
      <c r="BP32" s="663"/>
      <c r="BQ32" s="665"/>
      <c r="BR32" s="662">
        <v>98.9</v>
      </c>
      <c r="BS32" s="663"/>
      <c r="BT32" s="663"/>
      <c r="BU32" s="663"/>
      <c r="BV32" s="663"/>
      <c r="BW32" s="663"/>
      <c r="BX32" s="664">
        <v>96.2</v>
      </c>
      <c r="BY32" s="663"/>
      <c r="BZ32" s="663"/>
      <c r="CA32" s="663"/>
      <c r="CB32" s="665"/>
      <c r="CD32" s="660"/>
      <c r="CE32" s="661"/>
      <c r="CF32" s="609" t="s">
        <v>302</v>
      </c>
      <c r="CG32" s="610"/>
      <c r="CH32" s="610"/>
      <c r="CI32" s="610"/>
      <c r="CJ32" s="610"/>
      <c r="CK32" s="610"/>
      <c r="CL32" s="610"/>
      <c r="CM32" s="610"/>
      <c r="CN32" s="610"/>
      <c r="CO32" s="610"/>
      <c r="CP32" s="610"/>
      <c r="CQ32" s="611"/>
      <c r="CR32" s="595" t="s">
        <v>113</v>
      </c>
      <c r="CS32" s="596"/>
      <c r="CT32" s="596"/>
      <c r="CU32" s="596"/>
      <c r="CV32" s="596"/>
      <c r="CW32" s="596"/>
      <c r="CX32" s="596"/>
      <c r="CY32" s="597"/>
      <c r="CZ32" s="629" t="s">
        <v>113</v>
      </c>
      <c r="DA32" s="630"/>
      <c r="DB32" s="630"/>
      <c r="DC32" s="631"/>
      <c r="DD32" s="604" t="s">
        <v>113</v>
      </c>
      <c r="DE32" s="596"/>
      <c r="DF32" s="596"/>
      <c r="DG32" s="596"/>
      <c r="DH32" s="596"/>
      <c r="DI32" s="596"/>
      <c r="DJ32" s="596"/>
      <c r="DK32" s="597"/>
      <c r="DL32" s="604" t="s">
        <v>113</v>
      </c>
      <c r="DM32" s="596"/>
      <c r="DN32" s="596"/>
      <c r="DO32" s="596"/>
      <c r="DP32" s="596"/>
      <c r="DQ32" s="596"/>
      <c r="DR32" s="596"/>
      <c r="DS32" s="596"/>
      <c r="DT32" s="596"/>
      <c r="DU32" s="596"/>
      <c r="DV32" s="597"/>
      <c r="DW32" s="600" t="s">
        <v>113</v>
      </c>
      <c r="DX32" s="621"/>
      <c r="DY32" s="621"/>
      <c r="DZ32" s="621"/>
      <c r="EA32" s="621"/>
      <c r="EB32" s="621"/>
      <c r="EC32" s="622"/>
    </row>
    <row r="33" spans="2:133" ht="11.25" customHeight="1" x14ac:dyDescent="0.15">
      <c r="B33" s="592" t="s">
        <v>303</v>
      </c>
      <c r="C33" s="593"/>
      <c r="D33" s="593"/>
      <c r="E33" s="593"/>
      <c r="F33" s="593"/>
      <c r="G33" s="593"/>
      <c r="H33" s="593"/>
      <c r="I33" s="593"/>
      <c r="J33" s="593"/>
      <c r="K33" s="593"/>
      <c r="L33" s="593"/>
      <c r="M33" s="593"/>
      <c r="N33" s="593"/>
      <c r="O33" s="593"/>
      <c r="P33" s="593"/>
      <c r="Q33" s="594"/>
      <c r="R33" s="595">
        <v>821284</v>
      </c>
      <c r="S33" s="596"/>
      <c r="T33" s="596"/>
      <c r="U33" s="596"/>
      <c r="V33" s="596"/>
      <c r="W33" s="596"/>
      <c r="X33" s="596"/>
      <c r="Y33" s="597"/>
      <c r="Z33" s="598">
        <v>10.8</v>
      </c>
      <c r="AA33" s="598"/>
      <c r="AB33" s="598"/>
      <c r="AC33" s="598"/>
      <c r="AD33" s="599" t="s">
        <v>113</v>
      </c>
      <c r="AE33" s="599"/>
      <c r="AF33" s="599"/>
      <c r="AG33" s="599"/>
      <c r="AH33" s="599"/>
      <c r="AI33" s="599"/>
      <c r="AJ33" s="599"/>
      <c r="AK33" s="599"/>
      <c r="AL33" s="600" t="s">
        <v>113</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304</v>
      </c>
      <c r="CE33" s="610"/>
      <c r="CF33" s="610"/>
      <c r="CG33" s="610"/>
      <c r="CH33" s="610"/>
      <c r="CI33" s="610"/>
      <c r="CJ33" s="610"/>
      <c r="CK33" s="610"/>
      <c r="CL33" s="610"/>
      <c r="CM33" s="610"/>
      <c r="CN33" s="610"/>
      <c r="CO33" s="610"/>
      <c r="CP33" s="610"/>
      <c r="CQ33" s="611"/>
      <c r="CR33" s="595">
        <v>3401436</v>
      </c>
      <c r="CS33" s="627"/>
      <c r="CT33" s="627"/>
      <c r="CU33" s="627"/>
      <c r="CV33" s="627"/>
      <c r="CW33" s="627"/>
      <c r="CX33" s="627"/>
      <c r="CY33" s="628"/>
      <c r="CZ33" s="629">
        <v>48.2</v>
      </c>
      <c r="DA33" s="630"/>
      <c r="DB33" s="630"/>
      <c r="DC33" s="631"/>
      <c r="DD33" s="604">
        <v>2863336</v>
      </c>
      <c r="DE33" s="627"/>
      <c r="DF33" s="627"/>
      <c r="DG33" s="627"/>
      <c r="DH33" s="627"/>
      <c r="DI33" s="627"/>
      <c r="DJ33" s="627"/>
      <c r="DK33" s="628"/>
      <c r="DL33" s="604">
        <v>1916219</v>
      </c>
      <c r="DM33" s="627"/>
      <c r="DN33" s="627"/>
      <c r="DO33" s="627"/>
      <c r="DP33" s="627"/>
      <c r="DQ33" s="627"/>
      <c r="DR33" s="627"/>
      <c r="DS33" s="627"/>
      <c r="DT33" s="627"/>
      <c r="DU33" s="627"/>
      <c r="DV33" s="628"/>
      <c r="DW33" s="600">
        <v>39.200000000000003</v>
      </c>
      <c r="DX33" s="621"/>
      <c r="DY33" s="621"/>
      <c r="DZ33" s="621"/>
      <c r="EA33" s="621"/>
      <c r="EB33" s="621"/>
      <c r="EC33" s="622"/>
    </row>
    <row r="34" spans="2:133" ht="11.25" customHeight="1" x14ac:dyDescent="0.15">
      <c r="B34" s="592" t="s">
        <v>305</v>
      </c>
      <c r="C34" s="593"/>
      <c r="D34" s="593"/>
      <c r="E34" s="593"/>
      <c r="F34" s="593"/>
      <c r="G34" s="593"/>
      <c r="H34" s="593"/>
      <c r="I34" s="593"/>
      <c r="J34" s="593"/>
      <c r="K34" s="593"/>
      <c r="L34" s="593"/>
      <c r="M34" s="593"/>
      <c r="N34" s="593"/>
      <c r="O34" s="593"/>
      <c r="P34" s="593"/>
      <c r="Q34" s="594"/>
      <c r="R34" s="595" t="s">
        <v>113</v>
      </c>
      <c r="S34" s="596"/>
      <c r="T34" s="596"/>
      <c r="U34" s="596"/>
      <c r="V34" s="596"/>
      <c r="W34" s="596"/>
      <c r="X34" s="596"/>
      <c r="Y34" s="597"/>
      <c r="Z34" s="598" t="s">
        <v>113</v>
      </c>
      <c r="AA34" s="598"/>
      <c r="AB34" s="598"/>
      <c r="AC34" s="598"/>
      <c r="AD34" s="599" t="s">
        <v>113</v>
      </c>
      <c r="AE34" s="599"/>
      <c r="AF34" s="599"/>
      <c r="AG34" s="599"/>
      <c r="AH34" s="599"/>
      <c r="AI34" s="599"/>
      <c r="AJ34" s="599"/>
      <c r="AK34" s="599"/>
      <c r="AL34" s="600" t="s">
        <v>113</v>
      </c>
      <c r="AM34" s="601"/>
      <c r="AN34" s="601"/>
      <c r="AO34" s="602"/>
      <c r="AP34" s="188"/>
      <c r="AQ34" s="574" t="s">
        <v>306</v>
      </c>
      <c r="AR34" s="575"/>
      <c r="AS34" s="575"/>
      <c r="AT34" s="575"/>
      <c r="AU34" s="575"/>
      <c r="AV34" s="575"/>
      <c r="AW34" s="575"/>
      <c r="AX34" s="575"/>
      <c r="AY34" s="575"/>
      <c r="AZ34" s="575"/>
      <c r="BA34" s="575"/>
      <c r="BB34" s="575"/>
      <c r="BC34" s="575"/>
      <c r="BD34" s="575"/>
      <c r="BE34" s="575"/>
      <c r="BF34" s="576"/>
      <c r="BG34" s="574" t="s">
        <v>307</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308</v>
      </c>
      <c r="CE34" s="610"/>
      <c r="CF34" s="610"/>
      <c r="CG34" s="610"/>
      <c r="CH34" s="610"/>
      <c r="CI34" s="610"/>
      <c r="CJ34" s="610"/>
      <c r="CK34" s="610"/>
      <c r="CL34" s="610"/>
      <c r="CM34" s="610"/>
      <c r="CN34" s="610"/>
      <c r="CO34" s="610"/>
      <c r="CP34" s="610"/>
      <c r="CQ34" s="611"/>
      <c r="CR34" s="595">
        <v>935639</v>
      </c>
      <c r="CS34" s="596"/>
      <c r="CT34" s="596"/>
      <c r="CU34" s="596"/>
      <c r="CV34" s="596"/>
      <c r="CW34" s="596"/>
      <c r="CX34" s="596"/>
      <c r="CY34" s="597"/>
      <c r="CZ34" s="629">
        <v>13.3</v>
      </c>
      <c r="DA34" s="630"/>
      <c r="DB34" s="630"/>
      <c r="DC34" s="631"/>
      <c r="DD34" s="604">
        <v>613218</v>
      </c>
      <c r="DE34" s="596"/>
      <c r="DF34" s="596"/>
      <c r="DG34" s="596"/>
      <c r="DH34" s="596"/>
      <c r="DI34" s="596"/>
      <c r="DJ34" s="596"/>
      <c r="DK34" s="597"/>
      <c r="DL34" s="604">
        <v>461325</v>
      </c>
      <c r="DM34" s="596"/>
      <c r="DN34" s="596"/>
      <c r="DO34" s="596"/>
      <c r="DP34" s="596"/>
      <c r="DQ34" s="596"/>
      <c r="DR34" s="596"/>
      <c r="DS34" s="596"/>
      <c r="DT34" s="596"/>
      <c r="DU34" s="596"/>
      <c r="DV34" s="597"/>
      <c r="DW34" s="600">
        <v>9.4</v>
      </c>
      <c r="DX34" s="621"/>
      <c r="DY34" s="621"/>
      <c r="DZ34" s="621"/>
      <c r="EA34" s="621"/>
      <c r="EB34" s="621"/>
      <c r="EC34" s="622"/>
    </row>
    <row r="35" spans="2:133" ht="11.25" customHeight="1" x14ac:dyDescent="0.15">
      <c r="B35" s="592" t="s">
        <v>309</v>
      </c>
      <c r="C35" s="593"/>
      <c r="D35" s="593"/>
      <c r="E35" s="593"/>
      <c r="F35" s="593"/>
      <c r="G35" s="593"/>
      <c r="H35" s="593"/>
      <c r="I35" s="593"/>
      <c r="J35" s="593"/>
      <c r="K35" s="593"/>
      <c r="L35" s="593"/>
      <c r="M35" s="593"/>
      <c r="N35" s="593"/>
      <c r="O35" s="593"/>
      <c r="P35" s="593"/>
      <c r="Q35" s="594"/>
      <c r="R35" s="595">
        <v>194304</v>
      </c>
      <c r="S35" s="596"/>
      <c r="T35" s="596"/>
      <c r="U35" s="596"/>
      <c r="V35" s="596"/>
      <c r="W35" s="596"/>
      <c r="X35" s="596"/>
      <c r="Y35" s="597"/>
      <c r="Z35" s="598">
        <v>2.6</v>
      </c>
      <c r="AA35" s="598"/>
      <c r="AB35" s="598"/>
      <c r="AC35" s="598"/>
      <c r="AD35" s="599" t="s">
        <v>113</v>
      </c>
      <c r="AE35" s="599"/>
      <c r="AF35" s="599"/>
      <c r="AG35" s="599"/>
      <c r="AH35" s="599"/>
      <c r="AI35" s="599"/>
      <c r="AJ35" s="599"/>
      <c r="AK35" s="599"/>
      <c r="AL35" s="600" t="s">
        <v>113</v>
      </c>
      <c r="AM35" s="601"/>
      <c r="AN35" s="601"/>
      <c r="AO35" s="602"/>
      <c r="AP35" s="188"/>
      <c r="AQ35" s="606" t="s">
        <v>310</v>
      </c>
      <c r="AR35" s="607"/>
      <c r="AS35" s="607"/>
      <c r="AT35" s="607"/>
      <c r="AU35" s="607"/>
      <c r="AV35" s="607"/>
      <c r="AW35" s="607"/>
      <c r="AX35" s="607"/>
      <c r="AY35" s="608"/>
      <c r="AZ35" s="584">
        <v>1356069</v>
      </c>
      <c r="BA35" s="585"/>
      <c r="BB35" s="585"/>
      <c r="BC35" s="585"/>
      <c r="BD35" s="585"/>
      <c r="BE35" s="585"/>
      <c r="BF35" s="666"/>
      <c r="BG35" s="606" t="s">
        <v>311</v>
      </c>
      <c r="BH35" s="607"/>
      <c r="BI35" s="607"/>
      <c r="BJ35" s="607"/>
      <c r="BK35" s="607"/>
      <c r="BL35" s="607"/>
      <c r="BM35" s="607"/>
      <c r="BN35" s="607"/>
      <c r="BO35" s="607"/>
      <c r="BP35" s="607"/>
      <c r="BQ35" s="607"/>
      <c r="BR35" s="607"/>
      <c r="BS35" s="607"/>
      <c r="BT35" s="607"/>
      <c r="BU35" s="608"/>
      <c r="BV35" s="584">
        <v>110504</v>
      </c>
      <c r="BW35" s="585"/>
      <c r="BX35" s="585"/>
      <c r="BY35" s="585"/>
      <c r="BZ35" s="585"/>
      <c r="CA35" s="585"/>
      <c r="CB35" s="666"/>
      <c r="CD35" s="609" t="s">
        <v>312</v>
      </c>
      <c r="CE35" s="610"/>
      <c r="CF35" s="610"/>
      <c r="CG35" s="610"/>
      <c r="CH35" s="610"/>
      <c r="CI35" s="610"/>
      <c r="CJ35" s="610"/>
      <c r="CK35" s="610"/>
      <c r="CL35" s="610"/>
      <c r="CM35" s="610"/>
      <c r="CN35" s="610"/>
      <c r="CO35" s="610"/>
      <c r="CP35" s="610"/>
      <c r="CQ35" s="611"/>
      <c r="CR35" s="595">
        <v>28871</v>
      </c>
      <c r="CS35" s="627"/>
      <c r="CT35" s="627"/>
      <c r="CU35" s="627"/>
      <c r="CV35" s="627"/>
      <c r="CW35" s="627"/>
      <c r="CX35" s="627"/>
      <c r="CY35" s="628"/>
      <c r="CZ35" s="629">
        <v>0.4</v>
      </c>
      <c r="DA35" s="630"/>
      <c r="DB35" s="630"/>
      <c r="DC35" s="631"/>
      <c r="DD35" s="604">
        <v>28518</v>
      </c>
      <c r="DE35" s="627"/>
      <c r="DF35" s="627"/>
      <c r="DG35" s="627"/>
      <c r="DH35" s="627"/>
      <c r="DI35" s="627"/>
      <c r="DJ35" s="627"/>
      <c r="DK35" s="628"/>
      <c r="DL35" s="604">
        <v>28518</v>
      </c>
      <c r="DM35" s="627"/>
      <c r="DN35" s="627"/>
      <c r="DO35" s="627"/>
      <c r="DP35" s="627"/>
      <c r="DQ35" s="627"/>
      <c r="DR35" s="627"/>
      <c r="DS35" s="627"/>
      <c r="DT35" s="627"/>
      <c r="DU35" s="627"/>
      <c r="DV35" s="628"/>
      <c r="DW35" s="600">
        <v>0.6</v>
      </c>
      <c r="DX35" s="621"/>
      <c r="DY35" s="621"/>
      <c r="DZ35" s="621"/>
      <c r="EA35" s="621"/>
      <c r="EB35" s="621"/>
      <c r="EC35" s="622"/>
    </row>
    <row r="36" spans="2:133" ht="11.25" customHeight="1" x14ac:dyDescent="0.15">
      <c r="B36" s="638" t="s">
        <v>313</v>
      </c>
      <c r="C36" s="639"/>
      <c r="D36" s="639"/>
      <c r="E36" s="639"/>
      <c r="F36" s="639"/>
      <c r="G36" s="639"/>
      <c r="H36" s="639"/>
      <c r="I36" s="639"/>
      <c r="J36" s="639"/>
      <c r="K36" s="639"/>
      <c r="L36" s="639"/>
      <c r="M36" s="639"/>
      <c r="N36" s="639"/>
      <c r="O36" s="639"/>
      <c r="P36" s="639"/>
      <c r="Q36" s="640"/>
      <c r="R36" s="667">
        <v>7607214</v>
      </c>
      <c r="S36" s="668"/>
      <c r="T36" s="668"/>
      <c r="U36" s="668"/>
      <c r="V36" s="668"/>
      <c r="W36" s="668"/>
      <c r="X36" s="668"/>
      <c r="Y36" s="669"/>
      <c r="Z36" s="670">
        <v>100</v>
      </c>
      <c r="AA36" s="670"/>
      <c r="AB36" s="670"/>
      <c r="AC36" s="670"/>
      <c r="AD36" s="671">
        <v>4690662</v>
      </c>
      <c r="AE36" s="671"/>
      <c r="AF36" s="671"/>
      <c r="AG36" s="671"/>
      <c r="AH36" s="671"/>
      <c r="AI36" s="671"/>
      <c r="AJ36" s="671"/>
      <c r="AK36" s="671"/>
      <c r="AL36" s="672">
        <v>100</v>
      </c>
      <c r="AM36" s="664"/>
      <c r="AN36" s="664"/>
      <c r="AO36" s="673"/>
      <c r="AQ36" s="674" t="s">
        <v>314</v>
      </c>
      <c r="AR36" s="675"/>
      <c r="AS36" s="675"/>
      <c r="AT36" s="675"/>
      <c r="AU36" s="675"/>
      <c r="AV36" s="675"/>
      <c r="AW36" s="675"/>
      <c r="AX36" s="675"/>
      <c r="AY36" s="676"/>
      <c r="AZ36" s="595">
        <v>453225</v>
      </c>
      <c r="BA36" s="596"/>
      <c r="BB36" s="596"/>
      <c r="BC36" s="596"/>
      <c r="BD36" s="627"/>
      <c r="BE36" s="627"/>
      <c r="BF36" s="652"/>
      <c r="BG36" s="609" t="s">
        <v>315</v>
      </c>
      <c r="BH36" s="610"/>
      <c r="BI36" s="610"/>
      <c r="BJ36" s="610"/>
      <c r="BK36" s="610"/>
      <c r="BL36" s="610"/>
      <c r="BM36" s="610"/>
      <c r="BN36" s="610"/>
      <c r="BO36" s="610"/>
      <c r="BP36" s="610"/>
      <c r="BQ36" s="610"/>
      <c r="BR36" s="610"/>
      <c r="BS36" s="610"/>
      <c r="BT36" s="610"/>
      <c r="BU36" s="611"/>
      <c r="BV36" s="595">
        <v>-44112</v>
      </c>
      <c r="BW36" s="596"/>
      <c r="BX36" s="596"/>
      <c r="BY36" s="596"/>
      <c r="BZ36" s="596"/>
      <c r="CA36" s="596"/>
      <c r="CB36" s="605"/>
      <c r="CD36" s="609" t="s">
        <v>316</v>
      </c>
      <c r="CE36" s="610"/>
      <c r="CF36" s="610"/>
      <c r="CG36" s="610"/>
      <c r="CH36" s="610"/>
      <c r="CI36" s="610"/>
      <c r="CJ36" s="610"/>
      <c r="CK36" s="610"/>
      <c r="CL36" s="610"/>
      <c r="CM36" s="610"/>
      <c r="CN36" s="610"/>
      <c r="CO36" s="610"/>
      <c r="CP36" s="610"/>
      <c r="CQ36" s="611"/>
      <c r="CR36" s="595">
        <v>850755</v>
      </c>
      <c r="CS36" s="596"/>
      <c r="CT36" s="596"/>
      <c r="CU36" s="596"/>
      <c r="CV36" s="596"/>
      <c r="CW36" s="596"/>
      <c r="CX36" s="596"/>
      <c r="CY36" s="597"/>
      <c r="CZ36" s="629">
        <v>12.1</v>
      </c>
      <c r="DA36" s="630"/>
      <c r="DB36" s="630"/>
      <c r="DC36" s="631"/>
      <c r="DD36" s="604">
        <v>741363</v>
      </c>
      <c r="DE36" s="596"/>
      <c r="DF36" s="596"/>
      <c r="DG36" s="596"/>
      <c r="DH36" s="596"/>
      <c r="DI36" s="596"/>
      <c r="DJ36" s="596"/>
      <c r="DK36" s="597"/>
      <c r="DL36" s="604">
        <v>651000</v>
      </c>
      <c r="DM36" s="596"/>
      <c r="DN36" s="596"/>
      <c r="DO36" s="596"/>
      <c r="DP36" s="596"/>
      <c r="DQ36" s="596"/>
      <c r="DR36" s="596"/>
      <c r="DS36" s="596"/>
      <c r="DT36" s="596"/>
      <c r="DU36" s="596"/>
      <c r="DV36" s="597"/>
      <c r="DW36" s="600">
        <v>13.3</v>
      </c>
      <c r="DX36" s="621"/>
      <c r="DY36" s="621"/>
      <c r="DZ36" s="621"/>
      <c r="EA36" s="621"/>
      <c r="EB36" s="621"/>
      <c r="EC36" s="622"/>
    </row>
    <row r="37" spans="2:133" ht="11.25" customHeight="1" x14ac:dyDescent="0.15">
      <c r="AQ37" s="674" t="s">
        <v>317</v>
      </c>
      <c r="AR37" s="675"/>
      <c r="AS37" s="675"/>
      <c r="AT37" s="675"/>
      <c r="AU37" s="675"/>
      <c r="AV37" s="675"/>
      <c r="AW37" s="675"/>
      <c r="AX37" s="675"/>
      <c r="AY37" s="676"/>
      <c r="AZ37" s="595">
        <v>94209</v>
      </c>
      <c r="BA37" s="596"/>
      <c r="BB37" s="596"/>
      <c r="BC37" s="596"/>
      <c r="BD37" s="627"/>
      <c r="BE37" s="627"/>
      <c r="BF37" s="652"/>
      <c r="BG37" s="609" t="s">
        <v>318</v>
      </c>
      <c r="BH37" s="610"/>
      <c r="BI37" s="610"/>
      <c r="BJ37" s="610"/>
      <c r="BK37" s="610"/>
      <c r="BL37" s="610"/>
      <c r="BM37" s="610"/>
      <c r="BN37" s="610"/>
      <c r="BO37" s="610"/>
      <c r="BP37" s="610"/>
      <c r="BQ37" s="610"/>
      <c r="BR37" s="610"/>
      <c r="BS37" s="610"/>
      <c r="BT37" s="610"/>
      <c r="BU37" s="611"/>
      <c r="BV37" s="595">
        <v>1701</v>
      </c>
      <c r="BW37" s="596"/>
      <c r="BX37" s="596"/>
      <c r="BY37" s="596"/>
      <c r="BZ37" s="596"/>
      <c r="CA37" s="596"/>
      <c r="CB37" s="605"/>
      <c r="CD37" s="609" t="s">
        <v>319</v>
      </c>
      <c r="CE37" s="610"/>
      <c r="CF37" s="610"/>
      <c r="CG37" s="610"/>
      <c r="CH37" s="610"/>
      <c r="CI37" s="610"/>
      <c r="CJ37" s="610"/>
      <c r="CK37" s="610"/>
      <c r="CL37" s="610"/>
      <c r="CM37" s="610"/>
      <c r="CN37" s="610"/>
      <c r="CO37" s="610"/>
      <c r="CP37" s="610"/>
      <c r="CQ37" s="611"/>
      <c r="CR37" s="595">
        <v>188298</v>
      </c>
      <c r="CS37" s="627"/>
      <c r="CT37" s="627"/>
      <c r="CU37" s="627"/>
      <c r="CV37" s="627"/>
      <c r="CW37" s="627"/>
      <c r="CX37" s="627"/>
      <c r="CY37" s="628"/>
      <c r="CZ37" s="629">
        <v>2.7</v>
      </c>
      <c r="DA37" s="630"/>
      <c r="DB37" s="630"/>
      <c r="DC37" s="631"/>
      <c r="DD37" s="604">
        <v>164272</v>
      </c>
      <c r="DE37" s="627"/>
      <c r="DF37" s="627"/>
      <c r="DG37" s="627"/>
      <c r="DH37" s="627"/>
      <c r="DI37" s="627"/>
      <c r="DJ37" s="627"/>
      <c r="DK37" s="628"/>
      <c r="DL37" s="604">
        <v>161979</v>
      </c>
      <c r="DM37" s="627"/>
      <c r="DN37" s="627"/>
      <c r="DO37" s="627"/>
      <c r="DP37" s="627"/>
      <c r="DQ37" s="627"/>
      <c r="DR37" s="627"/>
      <c r="DS37" s="627"/>
      <c r="DT37" s="627"/>
      <c r="DU37" s="627"/>
      <c r="DV37" s="628"/>
      <c r="DW37" s="600">
        <v>3.3</v>
      </c>
      <c r="DX37" s="621"/>
      <c r="DY37" s="621"/>
      <c r="DZ37" s="621"/>
      <c r="EA37" s="621"/>
      <c r="EB37" s="621"/>
      <c r="EC37" s="622"/>
    </row>
    <row r="38" spans="2:133" ht="11.25" customHeight="1" x14ac:dyDescent="0.15">
      <c r="AQ38" s="674" t="s">
        <v>320</v>
      </c>
      <c r="AR38" s="675"/>
      <c r="AS38" s="675"/>
      <c r="AT38" s="675"/>
      <c r="AU38" s="675"/>
      <c r="AV38" s="675"/>
      <c r="AW38" s="675"/>
      <c r="AX38" s="675"/>
      <c r="AY38" s="676"/>
      <c r="AZ38" s="595">
        <v>22397</v>
      </c>
      <c r="BA38" s="596"/>
      <c r="BB38" s="596"/>
      <c r="BC38" s="596"/>
      <c r="BD38" s="627"/>
      <c r="BE38" s="627"/>
      <c r="BF38" s="652"/>
      <c r="BG38" s="609" t="s">
        <v>321</v>
      </c>
      <c r="BH38" s="610"/>
      <c r="BI38" s="610"/>
      <c r="BJ38" s="610"/>
      <c r="BK38" s="610"/>
      <c r="BL38" s="610"/>
      <c r="BM38" s="610"/>
      <c r="BN38" s="610"/>
      <c r="BO38" s="610"/>
      <c r="BP38" s="610"/>
      <c r="BQ38" s="610"/>
      <c r="BR38" s="610"/>
      <c r="BS38" s="610"/>
      <c r="BT38" s="610"/>
      <c r="BU38" s="611"/>
      <c r="BV38" s="595">
        <v>2815</v>
      </c>
      <c r="BW38" s="596"/>
      <c r="BX38" s="596"/>
      <c r="BY38" s="596"/>
      <c r="BZ38" s="596"/>
      <c r="CA38" s="596"/>
      <c r="CB38" s="605"/>
      <c r="CD38" s="609" t="s">
        <v>322</v>
      </c>
      <c r="CE38" s="610"/>
      <c r="CF38" s="610"/>
      <c r="CG38" s="610"/>
      <c r="CH38" s="610"/>
      <c r="CI38" s="610"/>
      <c r="CJ38" s="610"/>
      <c r="CK38" s="610"/>
      <c r="CL38" s="610"/>
      <c r="CM38" s="610"/>
      <c r="CN38" s="610"/>
      <c r="CO38" s="610"/>
      <c r="CP38" s="610"/>
      <c r="CQ38" s="611"/>
      <c r="CR38" s="595">
        <v>902734</v>
      </c>
      <c r="CS38" s="596"/>
      <c r="CT38" s="596"/>
      <c r="CU38" s="596"/>
      <c r="CV38" s="596"/>
      <c r="CW38" s="596"/>
      <c r="CX38" s="596"/>
      <c r="CY38" s="597"/>
      <c r="CZ38" s="629">
        <v>12.8</v>
      </c>
      <c r="DA38" s="630"/>
      <c r="DB38" s="630"/>
      <c r="DC38" s="631"/>
      <c r="DD38" s="604">
        <v>809665</v>
      </c>
      <c r="DE38" s="596"/>
      <c r="DF38" s="596"/>
      <c r="DG38" s="596"/>
      <c r="DH38" s="596"/>
      <c r="DI38" s="596"/>
      <c r="DJ38" s="596"/>
      <c r="DK38" s="597"/>
      <c r="DL38" s="604">
        <v>685071</v>
      </c>
      <c r="DM38" s="596"/>
      <c r="DN38" s="596"/>
      <c r="DO38" s="596"/>
      <c r="DP38" s="596"/>
      <c r="DQ38" s="596"/>
      <c r="DR38" s="596"/>
      <c r="DS38" s="596"/>
      <c r="DT38" s="596"/>
      <c r="DU38" s="596"/>
      <c r="DV38" s="597"/>
      <c r="DW38" s="600">
        <v>14</v>
      </c>
      <c r="DX38" s="621"/>
      <c r="DY38" s="621"/>
      <c r="DZ38" s="621"/>
      <c r="EA38" s="621"/>
      <c r="EB38" s="621"/>
      <c r="EC38" s="622"/>
    </row>
    <row r="39" spans="2:133" ht="11.25" customHeight="1" x14ac:dyDescent="0.15">
      <c r="AQ39" s="674" t="s">
        <v>323</v>
      </c>
      <c r="AR39" s="675"/>
      <c r="AS39" s="675"/>
      <c r="AT39" s="675"/>
      <c r="AU39" s="675"/>
      <c r="AV39" s="675"/>
      <c r="AW39" s="675"/>
      <c r="AX39" s="675"/>
      <c r="AY39" s="676"/>
      <c r="AZ39" s="595">
        <v>17670</v>
      </c>
      <c r="BA39" s="596"/>
      <c r="BB39" s="596"/>
      <c r="BC39" s="596"/>
      <c r="BD39" s="627"/>
      <c r="BE39" s="627"/>
      <c r="BF39" s="652"/>
      <c r="BG39" s="680" t="s">
        <v>324</v>
      </c>
      <c r="BH39" s="681"/>
      <c r="BI39" s="681"/>
      <c r="BJ39" s="681"/>
      <c r="BK39" s="681"/>
      <c r="BL39" s="189"/>
      <c r="BM39" s="610" t="s">
        <v>325</v>
      </c>
      <c r="BN39" s="610"/>
      <c r="BO39" s="610"/>
      <c r="BP39" s="610"/>
      <c r="BQ39" s="610"/>
      <c r="BR39" s="610"/>
      <c r="BS39" s="610"/>
      <c r="BT39" s="610"/>
      <c r="BU39" s="611"/>
      <c r="BV39" s="595">
        <v>87</v>
      </c>
      <c r="BW39" s="596"/>
      <c r="BX39" s="596"/>
      <c r="BY39" s="596"/>
      <c r="BZ39" s="596"/>
      <c r="CA39" s="596"/>
      <c r="CB39" s="605"/>
      <c r="CD39" s="609" t="s">
        <v>326</v>
      </c>
      <c r="CE39" s="610"/>
      <c r="CF39" s="610"/>
      <c r="CG39" s="610"/>
      <c r="CH39" s="610"/>
      <c r="CI39" s="610"/>
      <c r="CJ39" s="610"/>
      <c r="CK39" s="610"/>
      <c r="CL39" s="610"/>
      <c r="CM39" s="610"/>
      <c r="CN39" s="610"/>
      <c r="CO39" s="610"/>
      <c r="CP39" s="610"/>
      <c r="CQ39" s="611"/>
      <c r="CR39" s="595">
        <v>593132</v>
      </c>
      <c r="CS39" s="627"/>
      <c r="CT39" s="627"/>
      <c r="CU39" s="627"/>
      <c r="CV39" s="627"/>
      <c r="CW39" s="627"/>
      <c r="CX39" s="627"/>
      <c r="CY39" s="628"/>
      <c r="CZ39" s="629">
        <v>8.4</v>
      </c>
      <c r="DA39" s="630"/>
      <c r="DB39" s="630"/>
      <c r="DC39" s="631"/>
      <c r="DD39" s="604">
        <v>580267</v>
      </c>
      <c r="DE39" s="627"/>
      <c r="DF39" s="627"/>
      <c r="DG39" s="627"/>
      <c r="DH39" s="627"/>
      <c r="DI39" s="627"/>
      <c r="DJ39" s="627"/>
      <c r="DK39" s="628"/>
      <c r="DL39" s="604" t="s">
        <v>327</v>
      </c>
      <c r="DM39" s="627"/>
      <c r="DN39" s="627"/>
      <c r="DO39" s="627"/>
      <c r="DP39" s="627"/>
      <c r="DQ39" s="627"/>
      <c r="DR39" s="627"/>
      <c r="DS39" s="627"/>
      <c r="DT39" s="627"/>
      <c r="DU39" s="627"/>
      <c r="DV39" s="628"/>
      <c r="DW39" s="600" t="s">
        <v>327</v>
      </c>
      <c r="DX39" s="621"/>
      <c r="DY39" s="621"/>
      <c r="DZ39" s="621"/>
      <c r="EA39" s="621"/>
      <c r="EB39" s="621"/>
      <c r="EC39" s="622"/>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328</v>
      </c>
      <c r="AR40" s="675"/>
      <c r="AS40" s="675"/>
      <c r="AT40" s="675"/>
      <c r="AU40" s="675"/>
      <c r="AV40" s="675"/>
      <c r="AW40" s="675"/>
      <c r="AX40" s="675"/>
      <c r="AY40" s="676"/>
      <c r="AZ40" s="595">
        <v>282444</v>
      </c>
      <c r="BA40" s="596"/>
      <c r="BB40" s="596"/>
      <c r="BC40" s="596"/>
      <c r="BD40" s="627"/>
      <c r="BE40" s="627"/>
      <c r="BF40" s="652"/>
      <c r="BG40" s="680"/>
      <c r="BH40" s="681"/>
      <c r="BI40" s="681"/>
      <c r="BJ40" s="681"/>
      <c r="BK40" s="681"/>
      <c r="BL40" s="189"/>
      <c r="BM40" s="610" t="s">
        <v>329</v>
      </c>
      <c r="BN40" s="610"/>
      <c r="BO40" s="610"/>
      <c r="BP40" s="610"/>
      <c r="BQ40" s="610"/>
      <c r="BR40" s="610"/>
      <c r="BS40" s="610"/>
      <c r="BT40" s="610"/>
      <c r="BU40" s="611"/>
      <c r="BV40" s="595">
        <v>125</v>
      </c>
      <c r="BW40" s="596"/>
      <c r="BX40" s="596"/>
      <c r="BY40" s="596"/>
      <c r="BZ40" s="596"/>
      <c r="CA40" s="596"/>
      <c r="CB40" s="605"/>
      <c r="CD40" s="609" t="s">
        <v>330</v>
      </c>
      <c r="CE40" s="610"/>
      <c r="CF40" s="610"/>
      <c r="CG40" s="610"/>
      <c r="CH40" s="610"/>
      <c r="CI40" s="610"/>
      <c r="CJ40" s="610"/>
      <c r="CK40" s="610"/>
      <c r="CL40" s="610"/>
      <c r="CM40" s="610"/>
      <c r="CN40" s="610"/>
      <c r="CO40" s="610"/>
      <c r="CP40" s="610"/>
      <c r="CQ40" s="611"/>
      <c r="CR40" s="595">
        <v>90305</v>
      </c>
      <c r="CS40" s="596"/>
      <c r="CT40" s="596"/>
      <c r="CU40" s="596"/>
      <c r="CV40" s="596"/>
      <c r="CW40" s="596"/>
      <c r="CX40" s="596"/>
      <c r="CY40" s="597"/>
      <c r="CZ40" s="629">
        <v>1.3</v>
      </c>
      <c r="DA40" s="630"/>
      <c r="DB40" s="630"/>
      <c r="DC40" s="631"/>
      <c r="DD40" s="604">
        <v>90305</v>
      </c>
      <c r="DE40" s="596"/>
      <c r="DF40" s="596"/>
      <c r="DG40" s="596"/>
      <c r="DH40" s="596"/>
      <c r="DI40" s="596"/>
      <c r="DJ40" s="596"/>
      <c r="DK40" s="597"/>
      <c r="DL40" s="604">
        <v>90305</v>
      </c>
      <c r="DM40" s="596"/>
      <c r="DN40" s="596"/>
      <c r="DO40" s="596"/>
      <c r="DP40" s="596"/>
      <c r="DQ40" s="596"/>
      <c r="DR40" s="596"/>
      <c r="DS40" s="596"/>
      <c r="DT40" s="596"/>
      <c r="DU40" s="596"/>
      <c r="DV40" s="597"/>
      <c r="DW40" s="600">
        <v>1.8</v>
      </c>
      <c r="DX40" s="621"/>
      <c r="DY40" s="621"/>
      <c r="DZ40" s="621"/>
      <c r="EA40" s="621"/>
      <c r="EB40" s="621"/>
      <c r="EC40" s="622"/>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331</v>
      </c>
      <c r="AR41" s="616"/>
      <c r="AS41" s="616"/>
      <c r="AT41" s="616"/>
      <c r="AU41" s="616"/>
      <c r="AV41" s="616"/>
      <c r="AW41" s="616"/>
      <c r="AX41" s="616"/>
      <c r="AY41" s="617"/>
      <c r="AZ41" s="667">
        <v>486124</v>
      </c>
      <c r="BA41" s="668"/>
      <c r="BB41" s="668"/>
      <c r="BC41" s="668"/>
      <c r="BD41" s="663"/>
      <c r="BE41" s="663"/>
      <c r="BF41" s="665"/>
      <c r="BG41" s="682"/>
      <c r="BH41" s="683"/>
      <c r="BI41" s="683"/>
      <c r="BJ41" s="683"/>
      <c r="BK41" s="683"/>
      <c r="BL41" s="191"/>
      <c r="BM41" s="616" t="s">
        <v>332</v>
      </c>
      <c r="BN41" s="616"/>
      <c r="BO41" s="616"/>
      <c r="BP41" s="616"/>
      <c r="BQ41" s="616"/>
      <c r="BR41" s="616"/>
      <c r="BS41" s="616"/>
      <c r="BT41" s="616"/>
      <c r="BU41" s="617"/>
      <c r="BV41" s="667">
        <v>350</v>
      </c>
      <c r="BW41" s="668"/>
      <c r="BX41" s="668"/>
      <c r="BY41" s="668"/>
      <c r="BZ41" s="668"/>
      <c r="CA41" s="668"/>
      <c r="CB41" s="677"/>
      <c r="CD41" s="609" t="s">
        <v>333</v>
      </c>
      <c r="CE41" s="610"/>
      <c r="CF41" s="610"/>
      <c r="CG41" s="610"/>
      <c r="CH41" s="610"/>
      <c r="CI41" s="610"/>
      <c r="CJ41" s="610"/>
      <c r="CK41" s="610"/>
      <c r="CL41" s="610"/>
      <c r="CM41" s="610"/>
      <c r="CN41" s="610"/>
      <c r="CO41" s="610"/>
      <c r="CP41" s="610"/>
      <c r="CQ41" s="611"/>
      <c r="CR41" s="595" t="s">
        <v>334</v>
      </c>
      <c r="CS41" s="627"/>
      <c r="CT41" s="627"/>
      <c r="CU41" s="627"/>
      <c r="CV41" s="627"/>
      <c r="CW41" s="627"/>
      <c r="CX41" s="627"/>
      <c r="CY41" s="628"/>
      <c r="CZ41" s="629" t="s">
        <v>334</v>
      </c>
      <c r="DA41" s="630"/>
      <c r="DB41" s="630"/>
      <c r="DC41" s="631"/>
      <c r="DD41" s="604" t="s">
        <v>334</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x14ac:dyDescent="0.15">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336</v>
      </c>
      <c r="CE42" s="593"/>
      <c r="CF42" s="593"/>
      <c r="CG42" s="593"/>
      <c r="CH42" s="593"/>
      <c r="CI42" s="593"/>
      <c r="CJ42" s="593"/>
      <c r="CK42" s="593"/>
      <c r="CL42" s="593"/>
      <c r="CM42" s="593"/>
      <c r="CN42" s="593"/>
      <c r="CO42" s="593"/>
      <c r="CP42" s="593"/>
      <c r="CQ42" s="594"/>
      <c r="CR42" s="595">
        <v>693498</v>
      </c>
      <c r="CS42" s="596"/>
      <c r="CT42" s="596"/>
      <c r="CU42" s="596"/>
      <c r="CV42" s="596"/>
      <c r="CW42" s="596"/>
      <c r="CX42" s="596"/>
      <c r="CY42" s="597"/>
      <c r="CZ42" s="629">
        <v>9.8000000000000007</v>
      </c>
      <c r="DA42" s="678"/>
      <c r="DB42" s="678"/>
      <c r="DC42" s="679"/>
      <c r="DD42" s="604">
        <v>142319</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x14ac:dyDescent="0.15">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338</v>
      </c>
      <c r="CE43" s="593"/>
      <c r="CF43" s="593"/>
      <c r="CG43" s="593"/>
      <c r="CH43" s="593"/>
      <c r="CI43" s="593"/>
      <c r="CJ43" s="593"/>
      <c r="CK43" s="593"/>
      <c r="CL43" s="593"/>
      <c r="CM43" s="593"/>
      <c r="CN43" s="593"/>
      <c r="CO43" s="593"/>
      <c r="CP43" s="593"/>
      <c r="CQ43" s="594"/>
      <c r="CR43" s="595">
        <v>18502</v>
      </c>
      <c r="CS43" s="627"/>
      <c r="CT43" s="627"/>
      <c r="CU43" s="627"/>
      <c r="CV43" s="627"/>
      <c r="CW43" s="627"/>
      <c r="CX43" s="627"/>
      <c r="CY43" s="628"/>
      <c r="CZ43" s="629">
        <v>0.3</v>
      </c>
      <c r="DA43" s="630"/>
      <c r="DB43" s="630"/>
      <c r="DC43" s="631"/>
      <c r="DD43" s="604">
        <v>10883</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x14ac:dyDescent="0.15">
      <c r="B44" s="194" t="s">
        <v>339</v>
      </c>
      <c r="CD44" s="701" t="s">
        <v>291</v>
      </c>
      <c r="CE44" s="702"/>
      <c r="CF44" s="592" t="s">
        <v>340</v>
      </c>
      <c r="CG44" s="593"/>
      <c r="CH44" s="593"/>
      <c r="CI44" s="593"/>
      <c r="CJ44" s="593"/>
      <c r="CK44" s="593"/>
      <c r="CL44" s="593"/>
      <c r="CM44" s="593"/>
      <c r="CN44" s="593"/>
      <c r="CO44" s="593"/>
      <c r="CP44" s="593"/>
      <c r="CQ44" s="594"/>
      <c r="CR44" s="595">
        <v>692142</v>
      </c>
      <c r="CS44" s="596"/>
      <c r="CT44" s="596"/>
      <c r="CU44" s="596"/>
      <c r="CV44" s="596"/>
      <c r="CW44" s="596"/>
      <c r="CX44" s="596"/>
      <c r="CY44" s="597"/>
      <c r="CZ44" s="629">
        <v>9.8000000000000007</v>
      </c>
      <c r="DA44" s="678"/>
      <c r="DB44" s="678"/>
      <c r="DC44" s="679"/>
      <c r="DD44" s="604">
        <v>142263</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x14ac:dyDescent="0.15">
      <c r="CD45" s="703"/>
      <c r="CE45" s="704"/>
      <c r="CF45" s="592" t="s">
        <v>341</v>
      </c>
      <c r="CG45" s="593"/>
      <c r="CH45" s="593"/>
      <c r="CI45" s="593"/>
      <c r="CJ45" s="593"/>
      <c r="CK45" s="593"/>
      <c r="CL45" s="593"/>
      <c r="CM45" s="593"/>
      <c r="CN45" s="593"/>
      <c r="CO45" s="593"/>
      <c r="CP45" s="593"/>
      <c r="CQ45" s="594"/>
      <c r="CR45" s="595">
        <v>128088</v>
      </c>
      <c r="CS45" s="627"/>
      <c r="CT45" s="627"/>
      <c r="CU45" s="627"/>
      <c r="CV45" s="627"/>
      <c r="CW45" s="627"/>
      <c r="CX45" s="627"/>
      <c r="CY45" s="628"/>
      <c r="CZ45" s="629">
        <v>1.8</v>
      </c>
      <c r="DA45" s="630"/>
      <c r="DB45" s="630"/>
      <c r="DC45" s="631"/>
      <c r="DD45" s="604">
        <v>22759</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x14ac:dyDescent="0.15">
      <c r="CD46" s="703"/>
      <c r="CE46" s="704"/>
      <c r="CF46" s="592" t="s">
        <v>342</v>
      </c>
      <c r="CG46" s="593"/>
      <c r="CH46" s="593"/>
      <c r="CI46" s="593"/>
      <c r="CJ46" s="593"/>
      <c r="CK46" s="593"/>
      <c r="CL46" s="593"/>
      <c r="CM46" s="593"/>
      <c r="CN46" s="593"/>
      <c r="CO46" s="593"/>
      <c r="CP46" s="593"/>
      <c r="CQ46" s="594"/>
      <c r="CR46" s="595">
        <v>502779</v>
      </c>
      <c r="CS46" s="596"/>
      <c r="CT46" s="596"/>
      <c r="CU46" s="596"/>
      <c r="CV46" s="596"/>
      <c r="CW46" s="596"/>
      <c r="CX46" s="596"/>
      <c r="CY46" s="597"/>
      <c r="CZ46" s="629">
        <v>7.1</v>
      </c>
      <c r="DA46" s="678"/>
      <c r="DB46" s="678"/>
      <c r="DC46" s="679"/>
      <c r="DD46" s="604">
        <v>118704</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x14ac:dyDescent="0.15">
      <c r="CD47" s="703"/>
      <c r="CE47" s="704"/>
      <c r="CF47" s="592" t="s">
        <v>343</v>
      </c>
      <c r="CG47" s="593"/>
      <c r="CH47" s="593"/>
      <c r="CI47" s="593"/>
      <c r="CJ47" s="593"/>
      <c r="CK47" s="593"/>
      <c r="CL47" s="593"/>
      <c r="CM47" s="593"/>
      <c r="CN47" s="593"/>
      <c r="CO47" s="593"/>
      <c r="CP47" s="593"/>
      <c r="CQ47" s="594"/>
      <c r="CR47" s="595">
        <v>1356</v>
      </c>
      <c r="CS47" s="627"/>
      <c r="CT47" s="627"/>
      <c r="CU47" s="627"/>
      <c r="CV47" s="627"/>
      <c r="CW47" s="627"/>
      <c r="CX47" s="627"/>
      <c r="CY47" s="628"/>
      <c r="CZ47" s="629">
        <v>0</v>
      </c>
      <c r="DA47" s="630"/>
      <c r="DB47" s="630"/>
      <c r="DC47" s="631"/>
      <c r="DD47" s="604">
        <v>56</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x14ac:dyDescent="0.15">
      <c r="CD48" s="705"/>
      <c r="CE48" s="706"/>
      <c r="CF48" s="592" t="s">
        <v>344</v>
      </c>
      <c r="CG48" s="593"/>
      <c r="CH48" s="593"/>
      <c r="CI48" s="593"/>
      <c r="CJ48" s="593"/>
      <c r="CK48" s="593"/>
      <c r="CL48" s="593"/>
      <c r="CM48" s="593"/>
      <c r="CN48" s="593"/>
      <c r="CO48" s="593"/>
      <c r="CP48" s="593"/>
      <c r="CQ48" s="594"/>
      <c r="CR48" s="595" t="s">
        <v>113</v>
      </c>
      <c r="CS48" s="596"/>
      <c r="CT48" s="596"/>
      <c r="CU48" s="596"/>
      <c r="CV48" s="596"/>
      <c r="CW48" s="596"/>
      <c r="CX48" s="596"/>
      <c r="CY48" s="597"/>
      <c r="CZ48" s="629" t="s">
        <v>113</v>
      </c>
      <c r="DA48" s="678"/>
      <c r="DB48" s="678"/>
      <c r="DC48" s="679"/>
      <c r="DD48" s="604" t="s">
        <v>113</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x14ac:dyDescent="0.15">
      <c r="CD49" s="638" t="s">
        <v>345</v>
      </c>
      <c r="CE49" s="639"/>
      <c r="CF49" s="639"/>
      <c r="CG49" s="639"/>
      <c r="CH49" s="639"/>
      <c r="CI49" s="639"/>
      <c r="CJ49" s="639"/>
      <c r="CK49" s="639"/>
      <c r="CL49" s="639"/>
      <c r="CM49" s="639"/>
      <c r="CN49" s="639"/>
      <c r="CO49" s="639"/>
      <c r="CP49" s="639"/>
      <c r="CQ49" s="640"/>
      <c r="CR49" s="667">
        <v>7059579</v>
      </c>
      <c r="CS49" s="663"/>
      <c r="CT49" s="663"/>
      <c r="CU49" s="663"/>
      <c r="CV49" s="663"/>
      <c r="CW49" s="663"/>
      <c r="CX49" s="663"/>
      <c r="CY49" s="690"/>
      <c r="CZ49" s="691">
        <v>100</v>
      </c>
      <c r="DA49" s="692"/>
      <c r="DB49" s="692"/>
      <c r="DC49" s="693"/>
      <c r="DD49" s="694">
        <v>5583001</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9" zoomScale="70" zoomScaleNormal="25" zoomScaleSheetLayoutView="70" workbookViewId="0">
      <selection activeCell="B3" sqref="A3:CB4"/>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347</v>
      </c>
      <c r="DK2" s="737"/>
      <c r="DL2" s="737"/>
      <c r="DM2" s="737"/>
      <c r="DN2" s="737"/>
      <c r="DO2" s="738"/>
      <c r="DP2" s="202"/>
      <c r="DQ2" s="736" t="s">
        <v>348</v>
      </c>
      <c r="DR2" s="737"/>
      <c r="DS2" s="737"/>
      <c r="DT2" s="737"/>
      <c r="DU2" s="737"/>
      <c r="DV2" s="737"/>
      <c r="DW2" s="737"/>
      <c r="DX2" s="737"/>
      <c r="DY2" s="737"/>
      <c r="DZ2" s="73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39" t="s">
        <v>349</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30" t="s">
        <v>351</v>
      </c>
      <c r="B5" s="731"/>
      <c r="C5" s="731"/>
      <c r="D5" s="731"/>
      <c r="E5" s="731"/>
      <c r="F5" s="731"/>
      <c r="G5" s="731"/>
      <c r="H5" s="731"/>
      <c r="I5" s="731"/>
      <c r="J5" s="731"/>
      <c r="K5" s="731"/>
      <c r="L5" s="731"/>
      <c r="M5" s="731"/>
      <c r="N5" s="731"/>
      <c r="O5" s="731"/>
      <c r="P5" s="732"/>
      <c r="Q5" s="707" t="s">
        <v>352</v>
      </c>
      <c r="R5" s="708"/>
      <c r="S5" s="708"/>
      <c r="T5" s="708"/>
      <c r="U5" s="709"/>
      <c r="V5" s="707" t="s">
        <v>353</v>
      </c>
      <c r="W5" s="708"/>
      <c r="X5" s="708"/>
      <c r="Y5" s="708"/>
      <c r="Z5" s="709"/>
      <c r="AA5" s="707" t="s">
        <v>354</v>
      </c>
      <c r="AB5" s="708"/>
      <c r="AC5" s="708"/>
      <c r="AD5" s="708"/>
      <c r="AE5" s="708"/>
      <c r="AF5" s="740" t="s">
        <v>355</v>
      </c>
      <c r="AG5" s="708"/>
      <c r="AH5" s="708"/>
      <c r="AI5" s="708"/>
      <c r="AJ5" s="719"/>
      <c r="AK5" s="708" t="s">
        <v>356</v>
      </c>
      <c r="AL5" s="708"/>
      <c r="AM5" s="708"/>
      <c r="AN5" s="708"/>
      <c r="AO5" s="709"/>
      <c r="AP5" s="707" t="s">
        <v>357</v>
      </c>
      <c r="AQ5" s="708"/>
      <c r="AR5" s="708"/>
      <c r="AS5" s="708"/>
      <c r="AT5" s="709"/>
      <c r="AU5" s="707" t="s">
        <v>358</v>
      </c>
      <c r="AV5" s="708"/>
      <c r="AW5" s="708"/>
      <c r="AX5" s="708"/>
      <c r="AY5" s="719"/>
      <c r="AZ5" s="209"/>
      <c r="BA5" s="209"/>
      <c r="BB5" s="209"/>
      <c r="BC5" s="209"/>
      <c r="BD5" s="209"/>
      <c r="BE5" s="210"/>
      <c r="BF5" s="210"/>
      <c r="BG5" s="210"/>
      <c r="BH5" s="210"/>
      <c r="BI5" s="210"/>
      <c r="BJ5" s="210"/>
      <c r="BK5" s="210"/>
      <c r="BL5" s="210"/>
      <c r="BM5" s="210"/>
      <c r="BN5" s="210"/>
      <c r="BO5" s="210"/>
      <c r="BP5" s="210"/>
      <c r="BQ5" s="730" t="s">
        <v>359</v>
      </c>
      <c r="BR5" s="731"/>
      <c r="BS5" s="731"/>
      <c r="BT5" s="731"/>
      <c r="BU5" s="731"/>
      <c r="BV5" s="731"/>
      <c r="BW5" s="731"/>
      <c r="BX5" s="731"/>
      <c r="BY5" s="731"/>
      <c r="BZ5" s="731"/>
      <c r="CA5" s="731"/>
      <c r="CB5" s="731"/>
      <c r="CC5" s="731"/>
      <c r="CD5" s="731"/>
      <c r="CE5" s="731"/>
      <c r="CF5" s="731"/>
      <c r="CG5" s="732"/>
      <c r="CH5" s="707" t="s">
        <v>360</v>
      </c>
      <c r="CI5" s="708"/>
      <c r="CJ5" s="708"/>
      <c r="CK5" s="708"/>
      <c r="CL5" s="709"/>
      <c r="CM5" s="707" t="s">
        <v>361</v>
      </c>
      <c r="CN5" s="708"/>
      <c r="CO5" s="708"/>
      <c r="CP5" s="708"/>
      <c r="CQ5" s="709"/>
      <c r="CR5" s="707" t="s">
        <v>362</v>
      </c>
      <c r="CS5" s="708"/>
      <c r="CT5" s="708"/>
      <c r="CU5" s="708"/>
      <c r="CV5" s="709"/>
      <c r="CW5" s="707" t="s">
        <v>363</v>
      </c>
      <c r="CX5" s="708"/>
      <c r="CY5" s="708"/>
      <c r="CZ5" s="708"/>
      <c r="DA5" s="709"/>
      <c r="DB5" s="707" t="s">
        <v>364</v>
      </c>
      <c r="DC5" s="708"/>
      <c r="DD5" s="708"/>
      <c r="DE5" s="708"/>
      <c r="DF5" s="709"/>
      <c r="DG5" s="713" t="s">
        <v>365</v>
      </c>
      <c r="DH5" s="714"/>
      <c r="DI5" s="714"/>
      <c r="DJ5" s="714"/>
      <c r="DK5" s="715"/>
      <c r="DL5" s="713" t="s">
        <v>366</v>
      </c>
      <c r="DM5" s="714"/>
      <c r="DN5" s="714"/>
      <c r="DO5" s="714"/>
      <c r="DP5" s="715"/>
      <c r="DQ5" s="707" t="s">
        <v>367</v>
      </c>
      <c r="DR5" s="708"/>
      <c r="DS5" s="708"/>
      <c r="DT5" s="708"/>
      <c r="DU5" s="709"/>
      <c r="DV5" s="707" t="s">
        <v>358</v>
      </c>
      <c r="DW5" s="708"/>
      <c r="DX5" s="708"/>
      <c r="DY5" s="708"/>
      <c r="DZ5" s="719"/>
      <c r="EA5" s="207"/>
    </row>
    <row r="6" spans="1:131" s="208" customFormat="1" ht="26.25" customHeight="1" thickBot="1" x14ac:dyDescent="0.2">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x14ac:dyDescent="0.15">
      <c r="A7" s="211">
        <v>1</v>
      </c>
      <c r="B7" s="721" t="s">
        <v>368</v>
      </c>
      <c r="C7" s="722"/>
      <c r="D7" s="722"/>
      <c r="E7" s="722"/>
      <c r="F7" s="722"/>
      <c r="G7" s="722"/>
      <c r="H7" s="722"/>
      <c r="I7" s="722"/>
      <c r="J7" s="722"/>
      <c r="K7" s="722"/>
      <c r="L7" s="722"/>
      <c r="M7" s="722"/>
      <c r="N7" s="722"/>
      <c r="O7" s="722"/>
      <c r="P7" s="723"/>
      <c r="Q7" s="724">
        <v>7540</v>
      </c>
      <c r="R7" s="725"/>
      <c r="S7" s="725"/>
      <c r="T7" s="725"/>
      <c r="U7" s="725"/>
      <c r="V7" s="725">
        <v>6993</v>
      </c>
      <c r="W7" s="725"/>
      <c r="X7" s="725"/>
      <c r="Y7" s="725"/>
      <c r="Z7" s="725"/>
      <c r="AA7" s="725">
        <v>547</v>
      </c>
      <c r="AB7" s="725"/>
      <c r="AC7" s="725"/>
      <c r="AD7" s="725"/>
      <c r="AE7" s="726"/>
      <c r="AF7" s="727">
        <v>520</v>
      </c>
      <c r="AG7" s="728"/>
      <c r="AH7" s="728"/>
      <c r="AI7" s="728"/>
      <c r="AJ7" s="729"/>
      <c r="AK7" s="764"/>
      <c r="AL7" s="765"/>
      <c r="AM7" s="765"/>
      <c r="AN7" s="765"/>
      <c r="AO7" s="765"/>
      <c r="AP7" s="765">
        <v>9400</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t="s">
        <v>546</v>
      </c>
      <c r="BT7" s="769"/>
      <c r="BU7" s="769"/>
      <c r="BV7" s="769"/>
      <c r="BW7" s="769"/>
      <c r="BX7" s="769"/>
      <c r="BY7" s="769"/>
      <c r="BZ7" s="769"/>
      <c r="CA7" s="769"/>
      <c r="CB7" s="769"/>
      <c r="CC7" s="769"/>
      <c r="CD7" s="769"/>
      <c r="CE7" s="769"/>
      <c r="CF7" s="769"/>
      <c r="CG7" s="770"/>
      <c r="CH7" s="761"/>
      <c r="CI7" s="762"/>
      <c r="CJ7" s="762"/>
      <c r="CK7" s="762"/>
      <c r="CL7" s="763"/>
      <c r="CM7" s="761">
        <v>70</v>
      </c>
      <c r="CN7" s="762"/>
      <c r="CO7" s="762"/>
      <c r="CP7" s="762"/>
      <c r="CQ7" s="763"/>
      <c r="CR7" s="761">
        <v>5</v>
      </c>
      <c r="CS7" s="762"/>
      <c r="CT7" s="762"/>
      <c r="CU7" s="762"/>
      <c r="CV7" s="763"/>
      <c r="CW7" s="761"/>
      <c r="CX7" s="762"/>
      <c r="CY7" s="762"/>
      <c r="CZ7" s="762"/>
      <c r="DA7" s="763"/>
      <c r="DB7" s="761">
        <v>8</v>
      </c>
      <c r="DC7" s="762"/>
      <c r="DD7" s="762"/>
      <c r="DE7" s="762"/>
      <c r="DF7" s="763"/>
      <c r="DG7" s="761"/>
      <c r="DH7" s="762"/>
      <c r="DI7" s="762"/>
      <c r="DJ7" s="762"/>
      <c r="DK7" s="763"/>
      <c r="DL7" s="761"/>
      <c r="DM7" s="762"/>
      <c r="DN7" s="762"/>
      <c r="DO7" s="762"/>
      <c r="DP7" s="763"/>
      <c r="DQ7" s="761"/>
      <c r="DR7" s="762"/>
      <c r="DS7" s="762"/>
      <c r="DT7" s="762"/>
      <c r="DU7" s="763"/>
      <c r="DV7" s="742"/>
      <c r="DW7" s="743"/>
      <c r="DX7" s="743"/>
      <c r="DY7" s="743"/>
      <c r="DZ7" s="744"/>
      <c r="EA7" s="207"/>
    </row>
    <row r="8" spans="1:131" s="208" customFormat="1" ht="26.25" customHeight="1" x14ac:dyDescent="0.15">
      <c r="A8" s="214">
        <v>2</v>
      </c>
      <c r="B8" s="745" t="s">
        <v>369</v>
      </c>
      <c r="C8" s="746"/>
      <c r="D8" s="746"/>
      <c r="E8" s="746"/>
      <c r="F8" s="746"/>
      <c r="G8" s="746"/>
      <c r="H8" s="746"/>
      <c r="I8" s="746"/>
      <c r="J8" s="746"/>
      <c r="K8" s="746"/>
      <c r="L8" s="746"/>
      <c r="M8" s="746"/>
      <c r="N8" s="746"/>
      <c r="O8" s="746"/>
      <c r="P8" s="747"/>
      <c r="Q8" s="748">
        <v>42</v>
      </c>
      <c r="R8" s="749"/>
      <c r="S8" s="749"/>
      <c r="T8" s="749"/>
      <c r="U8" s="749"/>
      <c r="V8" s="749">
        <v>41</v>
      </c>
      <c r="W8" s="749"/>
      <c r="X8" s="749"/>
      <c r="Y8" s="749"/>
      <c r="Z8" s="749"/>
      <c r="AA8" s="749">
        <v>1</v>
      </c>
      <c r="AB8" s="749"/>
      <c r="AC8" s="749"/>
      <c r="AD8" s="749"/>
      <c r="AE8" s="750"/>
      <c r="AF8" s="751">
        <v>1</v>
      </c>
      <c r="AG8" s="752"/>
      <c r="AH8" s="752"/>
      <c r="AI8" s="752"/>
      <c r="AJ8" s="753"/>
      <c r="AK8" s="754"/>
      <c r="AL8" s="755"/>
      <c r="AM8" s="755"/>
      <c r="AN8" s="755"/>
      <c r="AO8" s="755"/>
      <c r="AP8" s="755"/>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c r="BT8" s="759"/>
      <c r="BU8" s="759"/>
      <c r="BV8" s="759"/>
      <c r="BW8" s="759"/>
      <c r="BX8" s="759"/>
      <c r="BY8" s="759"/>
      <c r="BZ8" s="759"/>
      <c r="CA8" s="759"/>
      <c r="CB8" s="759"/>
      <c r="CC8" s="759"/>
      <c r="CD8" s="759"/>
      <c r="CE8" s="759"/>
      <c r="CF8" s="759"/>
      <c r="CG8" s="760"/>
      <c r="CH8" s="771"/>
      <c r="CI8" s="772"/>
      <c r="CJ8" s="772"/>
      <c r="CK8" s="772"/>
      <c r="CL8" s="773"/>
      <c r="CM8" s="771"/>
      <c r="CN8" s="772"/>
      <c r="CO8" s="772"/>
      <c r="CP8" s="772"/>
      <c r="CQ8" s="773"/>
      <c r="CR8" s="771"/>
      <c r="CS8" s="772"/>
      <c r="CT8" s="772"/>
      <c r="CU8" s="772"/>
      <c r="CV8" s="773"/>
      <c r="CW8" s="771"/>
      <c r="CX8" s="772"/>
      <c r="CY8" s="772"/>
      <c r="CZ8" s="772"/>
      <c r="DA8" s="773"/>
      <c r="DB8" s="771"/>
      <c r="DC8" s="772"/>
      <c r="DD8" s="772"/>
      <c r="DE8" s="772"/>
      <c r="DF8" s="773"/>
      <c r="DG8" s="771"/>
      <c r="DH8" s="772"/>
      <c r="DI8" s="772"/>
      <c r="DJ8" s="772"/>
      <c r="DK8" s="773"/>
      <c r="DL8" s="771"/>
      <c r="DM8" s="772"/>
      <c r="DN8" s="772"/>
      <c r="DO8" s="772"/>
      <c r="DP8" s="773"/>
      <c r="DQ8" s="771"/>
      <c r="DR8" s="772"/>
      <c r="DS8" s="772"/>
      <c r="DT8" s="772"/>
      <c r="DU8" s="773"/>
      <c r="DV8" s="774"/>
      <c r="DW8" s="775"/>
      <c r="DX8" s="775"/>
      <c r="DY8" s="775"/>
      <c r="DZ8" s="776"/>
      <c r="EA8" s="207"/>
    </row>
    <row r="9" spans="1:131" s="208" customFormat="1" ht="26.25" customHeight="1" x14ac:dyDescent="0.15">
      <c r="A9" s="214">
        <v>3</v>
      </c>
      <c r="B9" s="745"/>
      <c r="C9" s="746"/>
      <c r="D9" s="746"/>
      <c r="E9" s="746"/>
      <c r="F9" s="746"/>
      <c r="G9" s="746"/>
      <c r="H9" s="746"/>
      <c r="I9" s="746"/>
      <c r="J9" s="746"/>
      <c r="K9" s="746"/>
      <c r="L9" s="746"/>
      <c r="M9" s="746"/>
      <c r="N9" s="746"/>
      <c r="O9" s="746"/>
      <c r="P9" s="747"/>
      <c r="Q9" s="748"/>
      <c r="R9" s="749"/>
      <c r="S9" s="749"/>
      <c r="T9" s="749"/>
      <c r="U9" s="749"/>
      <c r="V9" s="749"/>
      <c r="W9" s="749"/>
      <c r="X9" s="749"/>
      <c r="Y9" s="749"/>
      <c r="Z9" s="749"/>
      <c r="AA9" s="749"/>
      <c r="AB9" s="749"/>
      <c r="AC9" s="749"/>
      <c r="AD9" s="749"/>
      <c r="AE9" s="750"/>
      <c r="AF9" s="751"/>
      <c r="AG9" s="752"/>
      <c r="AH9" s="752"/>
      <c r="AI9" s="752"/>
      <c r="AJ9" s="753"/>
      <c r="AK9" s="754"/>
      <c r="AL9" s="755"/>
      <c r="AM9" s="755"/>
      <c r="AN9" s="755"/>
      <c r="AO9" s="755"/>
      <c r="AP9" s="755"/>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c r="BT9" s="759"/>
      <c r="BU9" s="759"/>
      <c r="BV9" s="759"/>
      <c r="BW9" s="759"/>
      <c r="BX9" s="759"/>
      <c r="BY9" s="759"/>
      <c r="BZ9" s="759"/>
      <c r="CA9" s="759"/>
      <c r="CB9" s="759"/>
      <c r="CC9" s="759"/>
      <c r="CD9" s="759"/>
      <c r="CE9" s="759"/>
      <c r="CF9" s="759"/>
      <c r="CG9" s="760"/>
      <c r="CH9" s="771"/>
      <c r="CI9" s="772"/>
      <c r="CJ9" s="772"/>
      <c r="CK9" s="772"/>
      <c r="CL9" s="773"/>
      <c r="CM9" s="771"/>
      <c r="CN9" s="772"/>
      <c r="CO9" s="772"/>
      <c r="CP9" s="772"/>
      <c r="CQ9" s="773"/>
      <c r="CR9" s="771"/>
      <c r="CS9" s="772"/>
      <c r="CT9" s="772"/>
      <c r="CU9" s="772"/>
      <c r="CV9" s="773"/>
      <c r="CW9" s="771"/>
      <c r="CX9" s="772"/>
      <c r="CY9" s="772"/>
      <c r="CZ9" s="772"/>
      <c r="DA9" s="773"/>
      <c r="DB9" s="771"/>
      <c r="DC9" s="772"/>
      <c r="DD9" s="772"/>
      <c r="DE9" s="772"/>
      <c r="DF9" s="773"/>
      <c r="DG9" s="771"/>
      <c r="DH9" s="772"/>
      <c r="DI9" s="772"/>
      <c r="DJ9" s="772"/>
      <c r="DK9" s="773"/>
      <c r="DL9" s="771"/>
      <c r="DM9" s="772"/>
      <c r="DN9" s="772"/>
      <c r="DO9" s="772"/>
      <c r="DP9" s="773"/>
      <c r="DQ9" s="771"/>
      <c r="DR9" s="772"/>
      <c r="DS9" s="772"/>
      <c r="DT9" s="772"/>
      <c r="DU9" s="773"/>
      <c r="DV9" s="774"/>
      <c r="DW9" s="775"/>
      <c r="DX9" s="775"/>
      <c r="DY9" s="775"/>
      <c r="DZ9" s="776"/>
      <c r="EA9" s="207"/>
    </row>
    <row r="10" spans="1:131" s="208" customFormat="1" ht="26.25" customHeight="1" x14ac:dyDescent="0.15">
      <c r="A10" s="214">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c r="BT10" s="759"/>
      <c r="BU10" s="759"/>
      <c r="BV10" s="759"/>
      <c r="BW10" s="759"/>
      <c r="BX10" s="759"/>
      <c r="BY10" s="759"/>
      <c r="BZ10" s="759"/>
      <c r="CA10" s="759"/>
      <c r="CB10" s="759"/>
      <c r="CC10" s="759"/>
      <c r="CD10" s="759"/>
      <c r="CE10" s="759"/>
      <c r="CF10" s="759"/>
      <c r="CG10" s="760"/>
      <c r="CH10" s="771"/>
      <c r="CI10" s="772"/>
      <c r="CJ10" s="772"/>
      <c r="CK10" s="772"/>
      <c r="CL10" s="773"/>
      <c r="CM10" s="771"/>
      <c r="CN10" s="772"/>
      <c r="CO10" s="772"/>
      <c r="CP10" s="772"/>
      <c r="CQ10" s="773"/>
      <c r="CR10" s="771"/>
      <c r="CS10" s="772"/>
      <c r="CT10" s="772"/>
      <c r="CU10" s="772"/>
      <c r="CV10" s="773"/>
      <c r="CW10" s="771"/>
      <c r="CX10" s="772"/>
      <c r="CY10" s="772"/>
      <c r="CZ10" s="772"/>
      <c r="DA10" s="773"/>
      <c r="DB10" s="771"/>
      <c r="DC10" s="772"/>
      <c r="DD10" s="772"/>
      <c r="DE10" s="772"/>
      <c r="DF10" s="773"/>
      <c r="DG10" s="771"/>
      <c r="DH10" s="772"/>
      <c r="DI10" s="772"/>
      <c r="DJ10" s="772"/>
      <c r="DK10" s="773"/>
      <c r="DL10" s="771"/>
      <c r="DM10" s="772"/>
      <c r="DN10" s="772"/>
      <c r="DO10" s="772"/>
      <c r="DP10" s="773"/>
      <c r="DQ10" s="771"/>
      <c r="DR10" s="772"/>
      <c r="DS10" s="772"/>
      <c r="DT10" s="772"/>
      <c r="DU10" s="773"/>
      <c r="DV10" s="774"/>
      <c r="DW10" s="775"/>
      <c r="DX10" s="775"/>
      <c r="DY10" s="775"/>
      <c r="DZ10" s="776"/>
      <c r="EA10" s="207"/>
    </row>
    <row r="11" spans="1:131" s="208" customFormat="1" ht="26.25" customHeight="1" x14ac:dyDescent="0.15">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c r="BT11" s="759"/>
      <c r="BU11" s="759"/>
      <c r="BV11" s="759"/>
      <c r="BW11" s="759"/>
      <c r="BX11" s="759"/>
      <c r="BY11" s="759"/>
      <c r="BZ11" s="759"/>
      <c r="CA11" s="759"/>
      <c r="CB11" s="759"/>
      <c r="CC11" s="759"/>
      <c r="CD11" s="759"/>
      <c r="CE11" s="759"/>
      <c r="CF11" s="759"/>
      <c r="CG11" s="760"/>
      <c r="CH11" s="771"/>
      <c r="CI11" s="772"/>
      <c r="CJ11" s="772"/>
      <c r="CK11" s="772"/>
      <c r="CL11" s="773"/>
      <c r="CM11" s="771"/>
      <c r="CN11" s="772"/>
      <c r="CO11" s="772"/>
      <c r="CP11" s="772"/>
      <c r="CQ11" s="773"/>
      <c r="CR11" s="771"/>
      <c r="CS11" s="772"/>
      <c r="CT11" s="772"/>
      <c r="CU11" s="772"/>
      <c r="CV11" s="773"/>
      <c r="CW11" s="771"/>
      <c r="CX11" s="772"/>
      <c r="CY11" s="772"/>
      <c r="CZ11" s="772"/>
      <c r="DA11" s="773"/>
      <c r="DB11" s="771"/>
      <c r="DC11" s="772"/>
      <c r="DD11" s="772"/>
      <c r="DE11" s="772"/>
      <c r="DF11" s="773"/>
      <c r="DG11" s="771"/>
      <c r="DH11" s="772"/>
      <c r="DI11" s="772"/>
      <c r="DJ11" s="772"/>
      <c r="DK11" s="773"/>
      <c r="DL11" s="771"/>
      <c r="DM11" s="772"/>
      <c r="DN11" s="772"/>
      <c r="DO11" s="772"/>
      <c r="DP11" s="773"/>
      <c r="DQ11" s="771"/>
      <c r="DR11" s="772"/>
      <c r="DS11" s="772"/>
      <c r="DT11" s="772"/>
      <c r="DU11" s="773"/>
      <c r="DV11" s="774"/>
      <c r="DW11" s="775"/>
      <c r="DX11" s="775"/>
      <c r="DY11" s="775"/>
      <c r="DZ11" s="776"/>
      <c r="EA11" s="207"/>
    </row>
    <row r="12" spans="1:131" s="208" customFormat="1" ht="26.25" customHeight="1" x14ac:dyDescent="0.15">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x14ac:dyDescent="0.15">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x14ac:dyDescent="0.15">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x14ac:dyDescent="0.15">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x14ac:dyDescent="0.15">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x14ac:dyDescent="0.15">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x14ac:dyDescent="0.15">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x14ac:dyDescent="0.15">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x14ac:dyDescent="0.15">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x14ac:dyDescent="0.2">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x14ac:dyDescent="0.15">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370</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x14ac:dyDescent="0.2">
      <c r="A23" s="217" t="s">
        <v>371</v>
      </c>
      <c r="B23" s="780" t="s">
        <v>372</v>
      </c>
      <c r="C23" s="781"/>
      <c r="D23" s="781"/>
      <c r="E23" s="781"/>
      <c r="F23" s="781"/>
      <c r="G23" s="781"/>
      <c r="H23" s="781"/>
      <c r="I23" s="781"/>
      <c r="J23" s="781"/>
      <c r="K23" s="781"/>
      <c r="L23" s="781"/>
      <c r="M23" s="781"/>
      <c r="N23" s="781"/>
      <c r="O23" s="781"/>
      <c r="P23" s="782"/>
      <c r="Q23" s="783"/>
      <c r="R23" s="784"/>
      <c r="S23" s="784"/>
      <c r="T23" s="784"/>
      <c r="U23" s="784"/>
      <c r="V23" s="784"/>
      <c r="W23" s="784"/>
      <c r="X23" s="784"/>
      <c r="Y23" s="784"/>
      <c r="Z23" s="784"/>
      <c r="AA23" s="784"/>
      <c r="AB23" s="784"/>
      <c r="AC23" s="784"/>
      <c r="AD23" s="784"/>
      <c r="AE23" s="785"/>
      <c r="AF23" s="786">
        <v>521</v>
      </c>
      <c r="AG23" s="784"/>
      <c r="AH23" s="784"/>
      <c r="AI23" s="784"/>
      <c r="AJ23" s="787"/>
      <c r="AK23" s="788"/>
      <c r="AL23" s="789"/>
      <c r="AM23" s="789"/>
      <c r="AN23" s="789"/>
      <c r="AO23" s="789"/>
      <c r="AP23" s="784"/>
      <c r="AQ23" s="784"/>
      <c r="AR23" s="784"/>
      <c r="AS23" s="784"/>
      <c r="AT23" s="784"/>
      <c r="AU23" s="790"/>
      <c r="AV23" s="790"/>
      <c r="AW23" s="790"/>
      <c r="AX23" s="790"/>
      <c r="AY23" s="791"/>
      <c r="AZ23" s="799" t="s">
        <v>113</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x14ac:dyDescent="0.15">
      <c r="A24" s="798" t="s">
        <v>373</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x14ac:dyDescent="0.2">
      <c r="A25" s="739" t="s">
        <v>374</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x14ac:dyDescent="0.15">
      <c r="A26" s="730" t="s">
        <v>351</v>
      </c>
      <c r="B26" s="731"/>
      <c r="C26" s="731"/>
      <c r="D26" s="731"/>
      <c r="E26" s="731"/>
      <c r="F26" s="731"/>
      <c r="G26" s="731"/>
      <c r="H26" s="731"/>
      <c r="I26" s="731"/>
      <c r="J26" s="731"/>
      <c r="K26" s="731"/>
      <c r="L26" s="731"/>
      <c r="M26" s="731"/>
      <c r="N26" s="731"/>
      <c r="O26" s="731"/>
      <c r="P26" s="732"/>
      <c r="Q26" s="707" t="s">
        <v>375</v>
      </c>
      <c r="R26" s="708"/>
      <c r="S26" s="708"/>
      <c r="T26" s="708"/>
      <c r="U26" s="709"/>
      <c r="V26" s="707" t="s">
        <v>376</v>
      </c>
      <c r="W26" s="708"/>
      <c r="X26" s="708"/>
      <c r="Y26" s="708"/>
      <c r="Z26" s="709"/>
      <c r="AA26" s="707" t="s">
        <v>377</v>
      </c>
      <c r="AB26" s="708"/>
      <c r="AC26" s="708"/>
      <c r="AD26" s="708"/>
      <c r="AE26" s="708"/>
      <c r="AF26" s="802" t="s">
        <v>378</v>
      </c>
      <c r="AG26" s="803"/>
      <c r="AH26" s="803"/>
      <c r="AI26" s="803"/>
      <c r="AJ26" s="804"/>
      <c r="AK26" s="708" t="s">
        <v>379</v>
      </c>
      <c r="AL26" s="708"/>
      <c r="AM26" s="708"/>
      <c r="AN26" s="708"/>
      <c r="AO26" s="709"/>
      <c r="AP26" s="707" t="s">
        <v>380</v>
      </c>
      <c r="AQ26" s="708"/>
      <c r="AR26" s="708"/>
      <c r="AS26" s="708"/>
      <c r="AT26" s="709"/>
      <c r="AU26" s="707" t="s">
        <v>381</v>
      </c>
      <c r="AV26" s="708"/>
      <c r="AW26" s="708"/>
      <c r="AX26" s="708"/>
      <c r="AY26" s="709"/>
      <c r="AZ26" s="707" t="s">
        <v>382</v>
      </c>
      <c r="BA26" s="708"/>
      <c r="BB26" s="708"/>
      <c r="BC26" s="708"/>
      <c r="BD26" s="709"/>
      <c r="BE26" s="707" t="s">
        <v>358</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x14ac:dyDescent="0.2">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x14ac:dyDescent="0.15">
      <c r="A28" s="219">
        <v>1</v>
      </c>
      <c r="B28" s="721" t="s">
        <v>383</v>
      </c>
      <c r="C28" s="722"/>
      <c r="D28" s="722"/>
      <c r="E28" s="722"/>
      <c r="F28" s="722"/>
      <c r="G28" s="722"/>
      <c r="H28" s="722"/>
      <c r="I28" s="722"/>
      <c r="J28" s="722"/>
      <c r="K28" s="722"/>
      <c r="L28" s="722"/>
      <c r="M28" s="722"/>
      <c r="N28" s="722"/>
      <c r="O28" s="722"/>
      <c r="P28" s="723"/>
      <c r="Q28" s="812">
        <v>1831</v>
      </c>
      <c r="R28" s="813"/>
      <c r="S28" s="813"/>
      <c r="T28" s="813"/>
      <c r="U28" s="813"/>
      <c r="V28" s="813">
        <v>1720</v>
      </c>
      <c r="W28" s="813"/>
      <c r="X28" s="813"/>
      <c r="Y28" s="813"/>
      <c r="Z28" s="813"/>
      <c r="AA28" s="813">
        <v>111</v>
      </c>
      <c r="AB28" s="813"/>
      <c r="AC28" s="813"/>
      <c r="AD28" s="813"/>
      <c r="AE28" s="814"/>
      <c r="AF28" s="815">
        <v>111</v>
      </c>
      <c r="AG28" s="813"/>
      <c r="AH28" s="813"/>
      <c r="AI28" s="813"/>
      <c r="AJ28" s="816"/>
      <c r="AK28" s="817">
        <v>262</v>
      </c>
      <c r="AL28" s="808"/>
      <c r="AM28" s="808"/>
      <c r="AN28" s="808"/>
      <c r="AO28" s="808"/>
      <c r="AP28" s="808"/>
      <c r="AQ28" s="808"/>
      <c r="AR28" s="808"/>
      <c r="AS28" s="808"/>
      <c r="AT28" s="808"/>
      <c r="AU28" s="808"/>
      <c r="AV28" s="808"/>
      <c r="AW28" s="808"/>
      <c r="AX28" s="808"/>
      <c r="AY28" s="808"/>
      <c r="AZ28" s="809"/>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x14ac:dyDescent="0.15">
      <c r="A29" s="219">
        <v>2</v>
      </c>
      <c r="B29" s="745" t="s">
        <v>384</v>
      </c>
      <c r="C29" s="746"/>
      <c r="D29" s="746"/>
      <c r="E29" s="746"/>
      <c r="F29" s="746"/>
      <c r="G29" s="746"/>
      <c r="H29" s="746"/>
      <c r="I29" s="746"/>
      <c r="J29" s="746"/>
      <c r="K29" s="746"/>
      <c r="L29" s="746"/>
      <c r="M29" s="746"/>
      <c r="N29" s="746"/>
      <c r="O29" s="746"/>
      <c r="P29" s="747"/>
      <c r="Q29" s="748">
        <v>80</v>
      </c>
      <c r="R29" s="749"/>
      <c r="S29" s="749"/>
      <c r="T29" s="749"/>
      <c r="U29" s="749"/>
      <c r="V29" s="749">
        <v>77</v>
      </c>
      <c r="W29" s="749"/>
      <c r="X29" s="749"/>
      <c r="Y29" s="749"/>
      <c r="Z29" s="749"/>
      <c r="AA29" s="749">
        <v>3</v>
      </c>
      <c r="AB29" s="749"/>
      <c r="AC29" s="749"/>
      <c r="AD29" s="749"/>
      <c r="AE29" s="750"/>
      <c r="AF29" s="751">
        <v>3</v>
      </c>
      <c r="AG29" s="752"/>
      <c r="AH29" s="752"/>
      <c r="AI29" s="752"/>
      <c r="AJ29" s="753"/>
      <c r="AK29" s="820">
        <v>20</v>
      </c>
      <c r="AL29" s="821"/>
      <c r="AM29" s="821"/>
      <c r="AN29" s="821"/>
      <c r="AO29" s="821"/>
      <c r="AP29" s="821">
        <v>2</v>
      </c>
      <c r="AQ29" s="821"/>
      <c r="AR29" s="821"/>
      <c r="AS29" s="821"/>
      <c r="AT29" s="821"/>
      <c r="AU29" s="821"/>
      <c r="AV29" s="821"/>
      <c r="AW29" s="821"/>
      <c r="AX29" s="821"/>
      <c r="AY29" s="821"/>
      <c r="AZ29" s="822"/>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x14ac:dyDescent="0.15">
      <c r="A30" s="219">
        <v>3</v>
      </c>
      <c r="B30" s="745" t="s">
        <v>385</v>
      </c>
      <c r="C30" s="746"/>
      <c r="D30" s="746"/>
      <c r="E30" s="746"/>
      <c r="F30" s="746"/>
      <c r="G30" s="746"/>
      <c r="H30" s="746"/>
      <c r="I30" s="746"/>
      <c r="J30" s="746"/>
      <c r="K30" s="746"/>
      <c r="L30" s="746"/>
      <c r="M30" s="746"/>
      <c r="N30" s="746"/>
      <c r="O30" s="746"/>
      <c r="P30" s="747"/>
      <c r="Q30" s="748">
        <v>1699</v>
      </c>
      <c r="R30" s="749"/>
      <c r="S30" s="749"/>
      <c r="T30" s="749"/>
      <c r="U30" s="749"/>
      <c r="V30" s="749">
        <v>1664</v>
      </c>
      <c r="W30" s="749"/>
      <c r="X30" s="749"/>
      <c r="Y30" s="749"/>
      <c r="Z30" s="749"/>
      <c r="AA30" s="749">
        <v>35</v>
      </c>
      <c r="AB30" s="749"/>
      <c r="AC30" s="749"/>
      <c r="AD30" s="749"/>
      <c r="AE30" s="750"/>
      <c r="AF30" s="751">
        <v>35</v>
      </c>
      <c r="AG30" s="752"/>
      <c r="AH30" s="752"/>
      <c r="AI30" s="752"/>
      <c r="AJ30" s="753"/>
      <c r="AK30" s="820">
        <v>240</v>
      </c>
      <c r="AL30" s="821"/>
      <c r="AM30" s="821"/>
      <c r="AN30" s="821"/>
      <c r="AO30" s="821"/>
      <c r="AP30" s="821">
        <v>22</v>
      </c>
      <c r="AQ30" s="821"/>
      <c r="AR30" s="821"/>
      <c r="AS30" s="821"/>
      <c r="AT30" s="821"/>
      <c r="AU30" s="821"/>
      <c r="AV30" s="821"/>
      <c r="AW30" s="821"/>
      <c r="AX30" s="821"/>
      <c r="AY30" s="821"/>
      <c r="AZ30" s="822"/>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x14ac:dyDescent="0.15">
      <c r="A31" s="219">
        <v>4</v>
      </c>
      <c r="B31" s="745" t="s">
        <v>386</v>
      </c>
      <c r="C31" s="746"/>
      <c r="D31" s="746"/>
      <c r="E31" s="746"/>
      <c r="F31" s="746"/>
      <c r="G31" s="746"/>
      <c r="H31" s="746"/>
      <c r="I31" s="746"/>
      <c r="J31" s="746"/>
      <c r="K31" s="746"/>
      <c r="L31" s="746"/>
      <c r="M31" s="746"/>
      <c r="N31" s="746"/>
      <c r="O31" s="746"/>
      <c r="P31" s="747"/>
      <c r="Q31" s="748">
        <v>336</v>
      </c>
      <c r="R31" s="749"/>
      <c r="S31" s="749"/>
      <c r="T31" s="749"/>
      <c r="U31" s="749"/>
      <c r="V31" s="749">
        <v>334</v>
      </c>
      <c r="W31" s="749"/>
      <c r="X31" s="749"/>
      <c r="Y31" s="749"/>
      <c r="Z31" s="749"/>
      <c r="AA31" s="749">
        <v>2</v>
      </c>
      <c r="AB31" s="749"/>
      <c r="AC31" s="749"/>
      <c r="AD31" s="749"/>
      <c r="AE31" s="750"/>
      <c r="AF31" s="751">
        <v>2</v>
      </c>
      <c r="AG31" s="752"/>
      <c r="AH31" s="752"/>
      <c r="AI31" s="752"/>
      <c r="AJ31" s="753"/>
      <c r="AK31" s="820">
        <v>246</v>
      </c>
      <c r="AL31" s="821"/>
      <c r="AM31" s="821"/>
      <c r="AN31" s="821"/>
      <c r="AO31" s="821"/>
      <c r="AP31" s="821"/>
      <c r="AQ31" s="821"/>
      <c r="AR31" s="821"/>
      <c r="AS31" s="821"/>
      <c r="AT31" s="821"/>
      <c r="AU31" s="821"/>
      <c r="AV31" s="821"/>
      <c r="AW31" s="821"/>
      <c r="AX31" s="821"/>
      <c r="AY31" s="821"/>
      <c r="AZ31" s="822"/>
      <c r="BA31" s="822"/>
      <c r="BB31" s="822"/>
      <c r="BC31" s="822"/>
      <c r="BD31" s="822"/>
      <c r="BE31" s="818"/>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x14ac:dyDescent="0.15">
      <c r="A32" s="219">
        <v>5</v>
      </c>
      <c r="B32" s="745" t="s">
        <v>387</v>
      </c>
      <c r="C32" s="746"/>
      <c r="D32" s="746"/>
      <c r="E32" s="746"/>
      <c r="F32" s="746"/>
      <c r="G32" s="746"/>
      <c r="H32" s="746"/>
      <c r="I32" s="746"/>
      <c r="J32" s="746"/>
      <c r="K32" s="746"/>
      <c r="L32" s="746"/>
      <c r="M32" s="746"/>
      <c r="N32" s="746"/>
      <c r="O32" s="746"/>
      <c r="P32" s="747"/>
      <c r="Q32" s="748">
        <v>106</v>
      </c>
      <c r="R32" s="749"/>
      <c r="S32" s="749"/>
      <c r="T32" s="749"/>
      <c r="U32" s="749"/>
      <c r="V32" s="749">
        <v>89</v>
      </c>
      <c r="W32" s="749"/>
      <c r="X32" s="749"/>
      <c r="Y32" s="749"/>
      <c r="Z32" s="749"/>
      <c r="AA32" s="749">
        <v>17</v>
      </c>
      <c r="AB32" s="749"/>
      <c r="AC32" s="749"/>
      <c r="AD32" s="749"/>
      <c r="AE32" s="750"/>
      <c r="AF32" s="751">
        <v>262</v>
      </c>
      <c r="AG32" s="752"/>
      <c r="AH32" s="752"/>
      <c r="AI32" s="752"/>
      <c r="AJ32" s="753"/>
      <c r="AK32" s="820"/>
      <c r="AL32" s="821"/>
      <c r="AM32" s="821"/>
      <c r="AN32" s="821"/>
      <c r="AO32" s="821"/>
      <c r="AP32" s="821">
        <v>221</v>
      </c>
      <c r="AQ32" s="821"/>
      <c r="AR32" s="821"/>
      <c r="AS32" s="821"/>
      <c r="AT32" s="821"/>
      <c r="AU32" s="821"/>
      <c r="AV32" s="821"/>
      <c r="AW32" s="821"/>
      <c r="AX32" s="821"/>
      <c r="AY32" s="821"/>
      <c r="AZ32" s="822"/>
      <c r="BA32" s="822"/>
      <c r="BB32" s="822"/>
      <c r="BC32" s="822"/>
      <c r="BD32" s="822"/>
      <c r="BE32" s="818" t="s">
        <v>388</v>
      </c>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x14ac:dyDescent="0.15">
      <c r="A33" s="219">
        <v>6</v>
      </c>
      <c r="B33" s="745" t="s">
        <v>389</v>
      </c>
      <c r="C33" s="746"/>
      <c r="D33" s="746"/>
      <c r="E33" s="746"/>
      <c r="F33" s="746"/>
      <c r="G33" s="746"/>
      <c r="H33" s="746"/>
      <c r="I33" s="746"/>
      <c r="J33" s="746"/>
      <c r="K33" s="746"/>
      <c r="L33" s="746"/>
      <c r="M33" s="746"/>
      <c r="N33" s="746"/>
      <c r="O33" s="746"/>
      <c r="P33" s="747"/>
      <c r="Q33" s="748">
        <v>61</v>
      </c>
      <c r="R33" s="749"/>
      <c r="S33" s="749"/>
      <c r="T33" s="749"/>
      <c r="U33" s="749"/>
      <c r="V33" s="749">
        <v>60</v>
      </c>
      <c r="W33" s="749"/>
      <c r="X33" s="749"/>
      <c r="Y33" s="749"/>
      <c r="Z33" s="749"/>
      <c r="AA33" s="749">
        <v>1</v>
      </c>
      <c r="AB33" s="749"/>
      <c r="AC33" s="749"/>
      <c r="AD33" s="749"/>
      <c r="AE33" s="750"/>
      <c r="AF33" s="751">
        <v>1</v>
      </c>
      <c r="AG33" s="752"/>
      <c r="AH33" s="752"/>
      <c r="AI33" s="752"/>
      <c r="AJ33" s="753"/>
      <c r="AK33" s="820">
        <v>14</v>
      </c>
      <c r="AL33" s="821"/>
      <c r="AM33" s="821"/>
      <c r="AN33" s="821"/>
      <c r="AO33" s="821"/>
      <c r="AP33" s="821">
        <v>197</v>
      </c>
      <c r="AQ33" s="821"/>
      <c r="AR33" s="821"/>
      <c r="AS33" s="821"/>
      <c r="AT33" s="821"/>
      <c r="AU33" s="821">
        <v>117</v>
      </c>
      <c r="AV33" s="821"/>
      <c r="AW33" s="821"/>
      <c r="AX33" s="821"/>
      <c r="AY33" s="821"/>
      <c r="AZ33" s="822"/>
      <c r="BA33" s="822"/>
      <c r="BB33" s="822"/>
      <c r="BC33" s="822"/>
      <c r="BD33" s="822"/>
      <c r="BE33" s="818" t="s">
        <v>390</v>
      </c>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x14ac:dyDescent="0.15">
      <c r="A34" s="219">
        <v>7</v>
      </c>
      <c r="B34" s="745" t="s">
        <v>391</v>
      </c>
      <c r="C34" s="746"/>
      <c r="D34" s="746"/>
      <c r="E34" s="746"/>
      <c r="F34" s="746"/>
      <c r="G34" s="746"/>
      <c r="H34" s="746"/>
      <c r="I34" s="746"/>
      <c r="J34" s="746"/>
      <c r="K34" s="746"/>
      <c r="L34" s="746"/>
      <c r="M34" s="746"/>
      <c r="N34" s="746"/>
      <c r="O34" s="746"/>
      <c r="P34" s="747"/>
      <c r="Q34" s="748">
        <v>138</v>
      </c>
      <c r="R34" s="749"/>
      <c r="S34" s="749"/>
      <c r="T34" s="749"/>
      <c r="U34" s="749"/>
      <c r="V34" s="749">
        <v>137</v>
      </c>
      <c r="W34" s="749"/>
      <c r="X34" s="749"/>
      <c r="Y34" s="749"/>
      <c r="Z34" s="749"/>
      <c r="AA34" s="749">
        <v>1</v>
      </c>
      <c r="AB34" s="749"/>
      <c r="AC34" s="749"/>
      <c r="AD34" s="749"/>
      <c r="AE34" s="750"/>
      <c r="AF34" s="751">
        <v>1</v>
      </c>
      <c r="AG34" s="752"/>
      <c r="AH34" s="752"/>
      <c r="AI34" s="752"/>
      <c r="AJ34" s="753"/>
      <c r="AK34" s="820">
        <v>51</v>
      </c>
      <c r="AL34" s="821"/>
      <c r="AM34" s="821"/>
      <c r="AN34" s="821"/>
      <c r="AO34" s="821"/>
      <c r="AP34" s="821">
        <v>468</v>
      </c>
      <c r="AQ34" s="821"/>
      <c r="AR34" s="821"/>
      <c r="AS34" s="821"/>
      <c r="AT34" s="821"/>
      <c r="AU34" s="821">
        <v>323</v>
      </c>
      <c r="AV34" s="821"/>
      <c r="AW34" s="821"/>
      <c r="AX34" s="821"/>
      <c r="AY34" s="821"/>
      <c r="AZ34" s="822"/>
      <c r="BA34" s="822"/>
      <c r="BB34" s="822"/>
      <c r="BC34" s="822"/>
      <c r="BD34" s="822"/>
      <c r="BE34" s="818" t="s">
        <v>390</v>
      </c>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x14ac:dyDescent="0.15">
      <c r="A35" s="219">
        <v>8</v>
      </c>
      <c r="B35" s="745" t="s">
        <v>392</v>
      </c>
      <c r="C35" s="746"/>
      <c r="D35" s="746"/>
      <c r="E35" s="746"/>
      <c r="F35" s="746"/>
      <c r="G35" s="746"/>
      <c r="H35" s="746"/>
      <c r="I35" s="746"/>
      <c r="J35" s="746"/>
      <c r="K35" s="746"/>
      <c r="L35" s="746"/>
      <c r="M35" s="746"/>
      <c r="N35" s="746"/>
      <c r="O35" s="746"/>
      <c r="P35" s="747"/>
      <c r="Q35" s="748">
        <v>26</v>
      </c>
      <c r="R35" s="749"/>
      <c r="S35" s="749"/>
      <c r="T35" s="749"/>
      <c r="U35" s="749"/>
      <c r="V35" s="749">
        <v>26</v>
      </c>
      <c r="W35" s="749"/>
      <c r="X35" s="749"/>
      <c r="Y35" s="749"/>
      <c r="Z35" s="749"/>
      <c r="AA35" s="749">
        <v>1</v>
      </c>
      <c r="AB35" s="749"/>
      <c r="AC35" s="749"/>
      <c r="AD35" s="749"/>
      <c r="AE35" s="750"/>
      <c r="AF35" s="751">
        <v>0</v>
      </c>
      <c r="AG35" s="752"/>
      <c r="AH35" s="752"/>
      <c r="AI35" s="752"/>
      <c r="AJ35" s="753"/>
      <c r="AK35" s="820">
        <v>11</v>
      </c>
      <c r="AL35" s="821"/>
      <c r="AM35" s="821"/>
      <c r="AN35" s="821"/>
      <c r="AO35" s="821"/>
      <c r="AP35" s="821">
        <v>78</v>
      </c>
      <c r="AQ35" s="821"/>
      <c r="AR35" s="821"/>
      <c r="AS35" s="821"/>
      <c r="AT35" s="821"/>
      <c r="AU35" s="821">
        <v>63</v>
      </c>
      <c r="AV35" s="821"/>
      <c r="AW35" s="821"/>
      <c r="AX35" s="821"/>
      <c r="AY35" s="821"/>
      <c r="AZ35" s="822"/>
      <c r="BA35" s="822"/>
      <c r="BB35" s="822"/>
      <c r="BC35" s="822"/>
      <c r="BD35" s="822"/>
      <c r="BE35" s="818" t="s">
        <v>390</v>
      </c>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x14ac:dyDescent="0.15">
      <c r="A36" s="219">
        <v>9</v>
      </c>
      <c r="B36" s="745"/>
      <c r="C36" s="746"/>
      <c r="D36" s="746"/>
      <c r="E36" s="746"/>
      <c r="F36" s="746"/>
      <c r="G36" s="746"/>
      <c r="H36" s="746"/>
      <c r="I36" s="746"/>
      <c r="J36" s="746"/>
      <c r="K36" s="746"/>
      <c r="L36" s="746"/>
      <c r="M36" s="746"/>
      <c r="N36" s="746"/>
      <c r="O36" s="746"/>
      <c r="P36" s="747"/>
      <c r="Q36" s="748"/>
      <c r="R36" s="749"/>
      <c r="S36" s="749"/>
      <c r="T36" s="749"/>
      <c r="U36" s="749"/>
      <c r="V36" s="749"/>
      <c r="W36" s="749"/>
      <c r="X36" s="749"/>
      <c r="Y36" s="749"/>
      <c r="Z36" s="749"/>
      <c r="AA36" s="749"/>
      <c r="AB36" s="749"/>
      <c r="AC36" s="749"/>
      <c r="AD36" s="749"/>
      <c r="AE36" s="750"/>
      <c r="AF36" s="751"/>
      <c r="AG36" s="752"/>
      <c r="AH36" s="752"/>
      <c r="AI36" s="752"/>
      <c r="AJ36" s="753"/>
      <c r="AK36" s="820"/>
      <c r="AL36" s="821"/>
      <c r="AM36" s="821"/>
      <c r="AN36" s="821"/>
      <c r="AO36" s="821"/>
      <c r="AP36" s="821"/>
      <c r="AQ36" s="821"/>
      <c r="AR36" s="821"/>
      <c r="AS36" s="821"/>
      <c r="AT36" s="821"/>
      <c r="AU36" s="821"/>
      <c r="AV36" s="821"/>
      <c r="AW36" s="821"/>
      <c r="AX36" s="821"/>
      <c r="AY36" s="821"/>
      <c r="AZ36" s="822"/>
      <c r="BA36" s="822"/>
      <c r="BB36" s="822"/>
      <c r="BC36" s="822"/>
      <c r="BD36" s="822"/>
      <c r="BE36" s="818"/>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x14ac:dyDescent="0.15">
      <c r="A37" s="219">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20"/>
      <c r="AL37" s="821"/>
      <c r="AM37" s="821"/>
      <c r="AN37" s="821"/>
      <c r="AO37" s="821"/>
      <c r="AP37" s="821"/>
      <c r="AQ37" s="821"/>
      <c r="AR37" s="821"/>
      <c r="AS37" s="821"/>
      <c r="AT37" s="821"/>
      <c r="AU37" s="821"/>
      <c r="AV37" s="821"/>
      <c r="AW37" s="821"/>
      <c r="AX37" s="821"/>
      <c r="AY37" s="821"/>
      <c r="AZ37" s="822"/>
      <c r="BA37" s="822"/>
      <c r="BB37" s="822"/>
      <c r="BC37" s="822"/>
      <c r="BD37" s="822"/>
      <c r="BE37" s="818"/>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x14ac:dyDescent="0.15">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x14ac:dyDescent="0.15">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x14ac:dyDescent="0.15">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x14ac:dyDescent="0.15">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x14ac:dyDescent="0.15">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x14ac:dyDescent="0.15">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x14ac:dyDescent="0.15">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x14ac:dyDescent="0.15">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x14ac:dyDescent="0.15">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x14ac:dyDescent="0.15">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x14ac:dyDescent="0.15">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x14ac:dyDescent="0.15">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x14ac:dyDescent="0.15">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x14ac:dyDescent="0.15">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x14ac:dyDescent="0.15">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x14ac:dyDescent="0.15">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x14ac:dyDescent="0.15">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x14ac:dyDescent="0.15">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x14ac:dyDescent="0.15">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x14ac:dyDescent="0.15">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x14ac:dyDescent="0.15">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x14ac:dyDescent="0.15">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x14ac:dyDescent="0.15">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x14ac:dyDescent="0.2">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x14ac:dyDescent="0.15">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393</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x14ac:dyDescent="0.2">
      <c r="A63" s="217" t="s">
        <v>371</v>
      </c>
      <c r="B63" s="780" t="s">
        <v>394</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413</v>
      </c>
      <c r="AG63" s="832"/>
      <c r="AH63" s="832"/>
      <c r="AI63" s="832"/>
      <c r="AJ63" s="833"/>
      <c r="AK63" s="834"/>
      <c r="AL63" s="829"/>
      <c r="AM63" s="829"/>
      <c r="AN63" s="829"/>
      <c r="AO63" s="829"/>
      <c r="AP63" s="832"/>
      <c r="AQ63" s="832"/>
      <c r="AR63" s="832"/>
      <c r="AS63" s="832"/>
      <c r="AT63" s="832"/>
      <c r="AU63" s="832"/>
      <c r="AV63" s="832"/>
      <c r="AW63" s="832"/>
      <c r="AX63" s="832"/>
      <c r="AY63" s="832"/>
      <c r="AZ63" s="836"/>
      <c r="BA63" s="836"/>
      <c r="BB63" s="836"/>
      <c r="BC63" s="836"/>
      <c r="BD63" s="836"/>
      <c r="BE63" s="837"/>
      <c r="BF63" s="837"/>
      <c r="BG63" s="837"/>
      <c r="BH63" s="837"/>
      <c r="BI63" s="838"/>
      <c r="BJ63" s="839" t="s">
        <v>113</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x14ac:dyDescent="0.2">
      <c r="A65" s="205" t="s">
        <v>395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x14ac:dyDescent="0.15">
      <c r="A66" s="730" t="s">
        <v>396</v>
      </c>
      <c r="B66" s="731"/>
      <c r="C66" s="731"/>
      <c r="D66" s="731"/>
      <c r="E66" s="731"/>
      <c r="F66" s="731"/>
      <c r="G66" s="731"/>
      <c r="H66" s="731"/>
      <c r="I66" s="731"/>
      <c r="J66" s="731"/>
      <c r="K66" s="731"/>
      <c r="L66" s="731"/>
      <c r="M66" s="731"/>
      <c r="N66" s="731"/>
      <c r="O66" s="731"/>
      <c r="P66" s="732"/>
      <c r="Q66" s="707" t="s">
        <v>375</v>
      </c>
      <c r="R66" s="708"/>
      <c r="S66" s="708"/>
      <c r="T66" s="708"/>
      <c r="U66" s="709"/>
      <c r="V66" s="707" t="s">
        <v>376</v>
      </c>
      <c r="W66" s="708"/>
      <c r="X66" s="708"/>
      <c r="Y66" s="708"/>
      <c r="Z66" s="709"/>
      <c r="AA66" s="707" t="s">
        <v>377</v>
      </c>
      <c r="AB66" s="708"/>
      <c r="AC66" s="708"/>
      <c r="AD66" s="708"/>
      <c r="AE66" s="709"/>
      <c r="AF66" s="842" t="s">
        <v>378</v>
      </c>
      <c r="AG66" s="803"/>
      <c r="AH66" s="803"/>
      <c r="AI66" s="803"/>
      <c r="AJ66" s="843"/>
      <c r="AK66" s="707" t="s">
        <v>379</v>
      </c>
      <c r="AL66" s="731"/>
      <c r="AM66" s="731"/>
      <c r="AN66" s="731"/>
      <c r="AO66" s="732"/>
      <c r="AP66" s="707" t="s">
        <v>380</v>
      </c>
      <c r="AQ66" s="708"/>
      <c r="AR66" s="708"/>
      <c r="AS66" s="708"/>
      <c r="AT66" s="709"/>
      <c r="AU66" s="707" t="s">
        <v>397</v>
      </c>
      <c r="AV66" s="708"/>
      <c r="AW66" s="708"/>
      <c r="AX66" s="708"/>
      <c r="AY66" s="709"/>
      <c r="AZ66" s="707" t="s">
        <v>358</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x14ac:dyDescent="0.2">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x14ac:dyDescent="0.15">
      <c r="A68" s="211">
        <v>1</v>
      </c>
      <c r="B68" s="859" t="s">
        <v>538</v>
      </c>
      <c r="C68" s="860"/>
      <c r="D68" s="860"/>
      <c r="E68" s="860"/>
      <c r="F68" s="860"/>
      <c r="G68" s="860"/>
      <c r="H68" s="860"/>
      <c r="I68" s="860"/>
      <c r="J68" s="860"/>
      <c r="K68" s="860"/>
      <c r="L68" s="860"/>
      <c r="M68" s="860"/>
      <c r="N68" s="860"/>
      <c r="O68" s="860"/>
      <c r="P68" s="861"/>
      <c r="Q68" s="862">
        <v>2565</v>
      </c>
      <c r="R68" s="856"/>
      <c r="S68" s="856"/>
      <c r="T68" s="856"/>
      <c r="U68" s="856"/>
      <c r="V68" s="856">
        <v>3107</v>
      </c>
      <c r="W68" s="856"/>
      <c r="X68" s="856"/>
      <c r="Y68" s="856"/>
      <c r="Z68" s="856"/>
      <c r="AA68" s="856">
        <v>-542</v>
      </c>
      <c r="AB68" s="856"/>
      <c r="AC68" s="856"/>
      <c r="AD68" s="856"/>
      <c r="AE68" s="856"/>
      <c r="AF68" s="856">
        <v>-50</v>
      </c>
      <c r="AG68" s="856"/>
      <c r="AH68" s="856"/>
      <c r="AI68" s="856"/>
      <c r="AJ68" s="856"/>
      <c r="AK68" s="856"/>
      <c r="AL68" s="856"/>
      <c r="AM68" s="856"/>
      <c r="AN68" s="856"/>
      <c r="AO68" s="856"/>
      <c r="AP68" s="856">
        <v>3859</v>
      </c>
      <c r="AQ68" s="856"/>
      <c r="AR68" s="856"/>
      <c r="AS68" s="856"/>
      <c r="AT68" s="856"/>
      <c r="AU68" s="856"/>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x14ac:dyDescent="0.15">
      <c r="A69" s="214">
        <v>2</v>
      </c>
      <c r="B69" s="863" t="s">
        <v>539</v>
      </c>
      <c r="C69" s="864"/>
      <c r="D69" s="864"/>
      <c r="E69" s="864"/>
      <c r="F69" s="864"/>
      <c r="G69" s="864"/>
      <c r="H69" s="864"/>
      <c r="I69" s="864"/>
      <c r="J69" s="864"/>
      <c r="K69" s="864"/>
      <c r="L69" s="864"/>
      <c r="M69" s="864"/>
      <c r="N69" s="864"/>
      <c r="O69" s="864"/>
      <c r="P69" s="865"/>
      <c r="Q69" s="866">
        <v>532</v>
      </c>
      <c r="R69" s="821"/>
      <c r="S69" s="821"/>
      <c r="T69" s="821"/>
      <c r="U69" s="821"/>
      <c r="V69" s="821">
        <v>523</v>
      </c>
      <c r="W69" s="821"/>
      <c r="X69" s="821"/>
      <c r="Y69" s="821"/>
      <c r="Z69" s="821"/>
      <c r="AA69" s="821">
        <v>24</v>
      </c>
      <c r="AB69" s="821"/>
      <c r="AC69" s="821"/>
      <c r="AD69" s="821"/>
      <c r="AE69" s="821"/>
      <c r="AF69" s="821">
        <v>24</v>
      </c>
      <c r="AG69" s="821"/>
      <c r="AH69" s="821"/>
      <c r="AI69" s="821"/>
      <c r="AJ69" s="821"/>
      <c r="AK69" s="821"/>
      <c r="AL69" s="821"/>
      <c r="AM69" s="821"/>
      <c r="AN69" s="821"/>
      <c r="AO69" s="821"/>
      <c r="AP69" s="821">
        <v>564</v>
      </c>
      <c r="AQ69" s="821"/>
      <c r="AR69" s="821"/>
      <c r="AS69" s="821"/>
      <c r="AT69" s="821"/>
      <c r="AU69" s="821"/>
      <c r="AV69" s="821"/>
      <c r="AW69" s="821"/>
      <c r="AX69" s="821"/>
      <c r="AY69" s="821"/>
      <c r="AZ69" s="867"/>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x14ac:dyDescent="0.15">
      <c r="A70" s="214">
        <v>3</v>
      </c>
      <c r="B70" s="863" t="s">
        <v>540</v>
      </c>
      <c r="C70" s="864"/>
      <c r="D70" s="864"/>
      <c r="E70" s="864"/>
      <c r="F70" s="864"/>
      <c r="G70" s="864"/>
      <c r="H70" s="864"/>
      <c r="I70" s="864"/>
      <c r="J70" s="864"/>
      <c r="K70" s="864"/>
      <c r="L70" s="864"/>
      <c r="M70" s="864"/>
      <c r="N70" s="864"/>
      <c r="O70" s="864"/>
      <c r="P70" s="865"/>
      <c r="Q70" s="866">
        <v>249</v>
      </c>
      <c r="R70" s="821"/>
      <c r="S70" s="821"/>
      <c r="T70" s="821"/>
      <c r="U70" s="821"/>
      <c r="V70" s="821">
        <v>234</v>
      </c>
      <c r="W70" s="821"/>
      <c r="X70" s="821"/>
      <c r="Y70" s="821"/>
      <c r="Z70" s="821"/>
      <c r="AA70" s="821">
        <v>15</v>
      </c>
      <c r="AB70" s="821"/>
      <c r="AC70" s="821"/>
      <c r="AD70" s="821"/>
      <c r="AE70" s="821"/>
      <c r="AF70" s="821">
        <v>15</v>
      </c>
      <c r="AG70" s="821"/>
      <c r="AH70" s="821"/>
      <c r="AI70" s="821"/>
      <c r="AJ70" s="821"/>
      <c r="AK70" s="821">
        <v>36</v>
      </c>
      <c r="AL70" s="821"/>
      <c r="AM70" s="821"/>
      <c r="AN70" s="821"/>
      <c r="AO70" s="821"/>
      <c r="AP70" s="821">
        <v>0</v>
      </c>
      <c r="AQ70" s="821"/>
      <c r="AR70" s="821"/>
      <c r="AS70" s="821"/>
      <c r="AT70" s="821"/>
      <c r="AU70" s="821"/>
      <c r="AV70" s="821"/>
      <c r="AW70" s="821"/>
      <c r="AX70" s="821"/>
      <c r="AY70" s="821"/>
      <c r="AZ70" s="867"/>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x14ac:dyDescent="0.15">
      <c r="A71" s="214">
        <v>4</v>
      </c>
      <c r="B71" s="863" t="s">
        <v>541</v>
      </c>
      <c r="C71" s="864"/>
      <c r="D71" s="864"/>
      <c r="E71" s="864"/>
      <c r="F71" s="864"/>
      <c r="G71" s="864"/>
      <c r="H71" s="864"/>
      <c r="I71" s="864"/>
      <c r="J71" s="864"/>
      <c r="K71" s="864"/>
      <c r="L71" s="864"/>
      <c r="M71" s="864"/>
      <c r="N71" s="864"/>
      <c r="O71" s="864"/>
      <c r="P71" s="865"/>
      <c r="Q71" s="866">
        <v>484</v>
      </c>
      <c r="R71" s="821"/>
      <c r="S71" s="821"/>
      <c r="T71" s="821"/>
      <c r="U71" s="821"/>
      <c r="V71" s="821">
        <v>439</v>
      </c>
      <c r="W71" s="821"/>
      <c r="X71" s="821"/>
      <c r="Y71" s="821"/>
      <c r="Z71" s="821"/>
      <c r="AA71" s="821">
        <v>45</v>
      </c>
      <c r="AB71" s="821"/>
      <c r="AC71" s="821"/>
      <c r="AD71" s="821"/>
      <c r="AE71" s="821"/>
      <c r="AF71" s="821">
        <v>45</v>
      </c>
      <c r="AG71" s="821"/>
      <c r="AH71" s="821"/>
      <c r="AI71" s="821"/>
      <c r="AJ71" s="821"/>
      <c r="AK71" s="821">
        <v>7</v>
      </c>
      <c r="AL71" s="821"/>
      <c r="AM71" s="821"/>
      <c r="AN71" s="821"/>
      <c r="AO71" s="821"/>
      <c r="AP71" s="821">
        <v>0</v>
      </c>
      <c r="AQ71" s="821"/>
      <c r="AR71" s="821"/>
      <c r="AS71" s="821"/>
      <c r="AT71" s="821"/>
      <c r="AU71" s="821"/>
      <c r="AV71" s="821"/>
      <c r="AW71" s="821"/>
      <c r="AX71" s="821"/>
      <c r="AY71" s="821"/>
      <c r="AZ71" s="867"/>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x14ac:dyDescent="0.15">
      <c r="A72" s="214">
        <v>5</v>
      </c>
      <c r="B72" s="863" t="s">
        <v>542</v>
      </c>
      <c r="C72" s="864"/>
      <c r="D72" s="864"/>
      <c r="E72" s="864"/>
      <c r="F72" s="864"/>
      <c r="G72" s="864"/>
      <c r="H72" s="864"/>
      <c r="I72" s="864"/>
      <c r="J72" s="864"/>
      <c r="K72" s="864"/>
      <c r="L72" s="864"/>
      <c r="M72" s="864"/>
      <c r="N72" s="864"/>
      <c r="O72" s="864"/>
      <c r="P72" s="865"/>
      <c r="Q72" s="866">
        <v>1143</v>
      </c>
      <c r="R72" s="821"/>
      <c r="S72" s="821"/>
      <c r="T72" s="821"/>
      <c r="U72" s="821"/>
      <c r="V72" s="821">
        <v>1065</v>
      </c>
      <c r="W72" s="821"/>
      <c r="X72" s="821"/>
      <c r="Y72" s="821"/>
      <c r="Z72" s="821"/>
      <c r="AA72" s="821">
        <v>78</v>
      </c>
      <c r="AB72" s="821"/>
      <c r="AC72" s="821"/>
      <c r="AD72" s="821"/>
      <c r="AE72" s="821"/>
      <c r="AF72" s="821">
        <v>78</v>
      </c>
      <c r="AG72" s="821"/>
      <c r="AH72" s="821"/>
      <c r="AI72" s="821"/>
      <c r="AJ72" s="821"/>
      <c r="AK72" s="821">
        <v>0</v>
      </c>
      <c r="AL72" s="821"/>
      <c r="AM72" s="821"/>
      <c r="AN72" s="821"/>
      <c r="AO72" s="821"/>
      <c r="AP72" s="821">
        <v>0</v>
      </c>
      <c r="AQ72" s="821"/>
      <c r="AR72" s="821"/>
      <c r="AS72" s="821"/>
      <c r="AT72" s="821"/>
      <c r="AU72" s="821"/>
      <c r="AV72" s="821"/>
      <c r="AW72" s="821"/>
      <c r="AX72" s="821"/>
      <c r="AY72" s="821"/>
      <c r="AZ72" s="867"/>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x14ac:dyDescent="0.15">
      <c r="A73" s="214">
        <v>6</v>
      </c>
      <c r="B73" s="863" t="s">
        <v>543</v>
      </c>
      <c r="C73" s="864"/>
      <c r="D73" s="864"/>
      <c r="E73" s="864"/>
      <c r="F73" s="864"/>
      <c r="G73" s="864"/>
      <c r="H73" s="864"/>
      <c r="I73" s="864"/>
      <c r="J73" s="864"/>
      <c r="K73" s="864"/>
      <c r="L73" s="864"/>
      <c r="M73" s="864"/>
      <c r="N73" s="864"/>
      <c r="O73" s="864"/>
      <c r="P73" s="865"/>
      <c r="Q73" s="866">
        <v>9229</v>
      </c>
      <c r="R73" s="821"/>
      <c r="S73" s="821"/>
      <c r="T73" s="821"/>
      <c r="U73" s="821"/>
      <c r="V73" s="821">
        <v>7683</v>
      </c>
      <c r="W73" s="821"/>
      <c r="X73" s="821"/>
      <c r="Y73" s="821"/>
      <c r="Z73" s="821"/>
      <c r="AA73" s="821">
        <v>1546</v>
      </c>
      <c r="AB73" s="821"/>
      <c r="AC73" s="821"/>
      <c r="AD73" s="821"/>
      <c r="AE73" s="821"/>
      <c r="AF73" s="821">
        <v>1546</v>
      </c>
      <c r="AG73" s="821"/>
      <c r="AH73" s="821"/>
      <c r="AI73" s="821"/>
      <c r="AJ73" s="821"/>
      <c r="AK73" s="821">
        <v>0</v>
      </c>
      <c r="AL73" s="821"/>
      <c r="AM73" s="821"/>
      <c r="AN73" s="821"/>
      <c r="AO73" s="821"/>
      <c r="AP73" s="821">
        <v>0</v>
      </c>
      <c r="AQ73" s="821"/>
      <c r="AR73" s="821"/>
      <c r="AS73" s="821"/>
      <c r="AT73" s="821"/>
      <c r="AU73" s="821"/>
      <c r="AV73" s="821"/>
      <c r="AW73" s="821"/>
      <c r="AX73" s="821"/>
      <c r="AY73" s="821"/>
      <c r="AZ73" s="867"/>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x14ac:dyDescent="0.15">
      <c r="A74" s="214">
        <v>7</v>
      </c>
      <c r="B74" s="863" t="s">
        <v>544</v>
      </c>
      <c r="C74" s="864"/>
      <c r="D74" s="864"/>
      <c r="E74" s="864"/>
      <c r="F74" s="864"/>
      <c r="G74" s="864"/>
      <c r="H74" s="864"/>
      <c r="I74" s="864"/>
      <c r="J74" s="864"/>
      <c r="K74" s="864"/>
      <c r="L74" s="864"/>
      <c r="M74" s="864"/>
      <c r="N74" s="864"/>
      <c r="O74" s="864"/>
      <c r="P74" s="865"/>
      <c r="Q74" s="866">
        <v>142</v>
      </c>
      <c r="R74" s="821"/>
      <c r="S74" s="821"/>
      <c r="T74" s="821"/>
      <c r="U74" s="821"/>
      <c r="V74" s="821">
        <v>131</v>
      </c>
      <c r="W74" s="821"/>
      <c r="X74" s="821"/>
      <c r="Y74" s="821"/>
      <c r="Z74" s="821"/>
      <c r="AA74" s="821">
        <v>11</v>
      </c>
      <c r="AB74" s="821"/>
      <c r="AC74" s="821"/>
      <c r="AD74" s="821"/>
      <c r="AE74" s="821"/>
      <c r="AF74" s="821">
        <v>11</v>
      </c>
      <c r="AG74" s="821"/>
      <c r="AH74" s="821"/>
      <c r="AI74" s="821"/>
      <c r="AJ74" s="821"/>
      <c r="AK74" s="821">
        <v>0</v>
      </c>
      <c r="AL74" s="821"/>
      <c r="AM74" s="821"/>
      <c r="AN74" s="821"/>
      <c r="AO74" s="821"/>
      <c r="AP74" s="821">
        <v>0</v>
      </c>
      <c r="AQ74" s="821"/>
      <c r="AR74" s="821"/>
      <c r="AS74" s="821"/>
      <c r="AT74" s="821"/>
      <c r="AU74" s="821"/>
      <c r="AV74" s="821"/>
      <c r="AW74" s="821"/>
      <c r="AX74" s="821"/>
      <c r="AY74" s="821"/>
      <c r="AZ74" s="867"/>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x14ac:dyDescent="0.15">
      <c r="A75" s="214">
        <v>8</v>
      </c>
      <c r="B75" s="863" t="s">
        <v>545</v>
      </c>
      <c r="C75" s="864"/>
      <c r="D75" s="864"/>
      <c r="E75" s="864"/>
      <c r="F75" s="864"/>
      <c r="G75" s="864"/>
      <c r="H75" s="864"/>
      <c r="I75" s="864"/>
      <c r="J75" s="864"/>
      <c r="K75" s="864"/>
      <c r="L75" s="864"/>
      <c r="M75" s="864"/>
      <c r="N75" s="864"/>
      <c r="O75" s="864"/>
      <c r="P75" s="865"/>
      <c r="Q75" s="869">
        <v>121</v>
      </c>
      <c r="R75" s="870"/>
      <c r="S75" s="870"/>
      <c r="T75" s="870"/>
      <c r="U75" s="820"/>
      <c r="V75" s="871">
        <v>94</v>
      </c>
      <c r="W75" s="870"/>
      <c r="X75" s="870"/>
      <c r="Y75" s="870"/>
      <c r="Z75" s="820"/>
      <c r="AA75" s="871">
        <v>27</v>
      </c>
      <c r="AB75" s="870"/>
      <c r="AC75" s="870"/>
      <c r="AD75" s="870"/>
      <c r="AE75" s="820"/>
      <c r="AF75" s="871">
        <v>25</v>
      </c>
      <c r="AG75" s="870"/>
      <c r="AH75" s="870"/>
      <c r="AI75" s="870"/>
      <c r="AJ75" s="820"/>
      <c r="AK75" s="871">
        <v>16</v>
      </c>
      <c r="AL75" s="870"/>
      <c r="AM75" s="870"/>
      <c r="AN75" s="870"/>
      <c r="AO75" s="820"/>
      <c r="AP75" s="871">
        <v>0</v>
      </c>
      <c r="AQ75" s="870"/>
      <c r="AR75" s="870"/>
      <c r="AS75" s="870"/>
      <c r="AT75" s="820"/>
      <c r="AU75" s="871"/>
      <c r="AV75" s="870"/>
      <c r="AW75" s="870"/>
      <c r="AX75" s="870"/>
      <c r="AY75" s="820"/>
      <c r="AZ75" s="867"/>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x14ac:dyDescent="0.15">
      <c r="A76" s="214">
        <v>9</v>
      </c>
      <c r="B76" s="863"/>
      <c r="C76" s="864"/>
      <c r="D76" s="864"/>
      <c r="E76" s="864"/>
      <c r="F76" s="864"/>
      <c r="G76" s="864"/>
      <c r="H76" s="864"/>
      <c r="I76" s="864"/>
      <c r="J76" s="864"/>
      <c r="K76" s="864"/>
      <c r="L76" s="864"/>
      <c r="M76" s="864"/>
      <c r="N76" s="864"/>
      <c r="O76" s="864"/>
      <c r="P76" s="865"/>
      <c r="Q76" s="869"/>
      <c r="R76" s="870"/>
      <c r="S76" s="870"/>
      <c r="T76" s="870"/>
      <c r="U76" s="820"/>
      <c r="V76" s="871"/>
      <c r="W76" s="870"/>
      <c r="X76" s="870"/>
      <c r="Y76" s="870"/>
      <c r="Z76" s="820"/>
      <c r="AA76" s="871"/>
      <c r="AB76" s="870"/>
      <c r="AC76" s="870"/>
      <c r="AD76" s="870"/>
      <c r="AE76" s="820"/>
      <c r="AF76" s="871"/>
      <c r="AG76" s="870"/>
      <c r="AH76" s="870"/>
      <c r="AI76" s="870"/>
      <c r="AJ76" s="820"/>
      <c r="AK76" s="871"/>
      <c r="AL76" s="870"/>
      <c r="AM76" s="870"/>
      <c r="AN76" s="870"/>
      <c r="AO76" s="820"/>
      <c r="AP76" s="871"/>
      <c r="AQ76" s="870"/>
      <c r="AR76" s="870"/>
      <c r="AS76" s="870"/>
      <c r="AT76" s="820"/>
      <c r="AU76" s="871"/>
      <c r="AV76" s="870"/>
      <c r="AW76" s="870"/>
      <c r="AX76" s="870"/>
      <c r="AY76" s="820"/>
      <c r="AZ76" s="867"/>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x14ac:dyDescent="0.15">
      <c r="A77" s="214">
        <v>10</v>
      </c>
      <c r="B77" s="863"/>
      <c r="C77" s="864"/>
      <c r="D77" s="864"/>
      <c r="E77" s="864"/>
      <c r="F77" s="864"/>
      <c r="G77" s="864"/>
      <c r="H77" s="864"/>
      <c r="I77" s="864"/>
      <c r="J77" s="864"/>
      <c r="K77" s="864"/>
      <c r="L77" s="864"/>
      <c r="M77" s="864"/>
      <c r="N77" s="864"/>
      <c r="O77" s="864"/>
      <c r="P77" s="865"/>
      <c r="Q77" s="869"/>
      <c r="R77" s="870"/>
      <c r="S77" s="870"/>
      <c r="T77" s="870"/>
      <c r="U77" s="820"/>
      <c r="V77" s="871"/>
      <c r="W77" s="870"/>
      <c r="X77" s="870"/>
      <c r="Y77" s="870"/>
      <c r="Z77" s="820"/>
      <c r="AA77" s="871"/>
      <c r="AB77" s="870"/>
      <c r="AC77" s="870"/>
      <c r="AD77" s="870"/>
      <c r="AE77" s="820"/>
      <c r="AF77" s="871"/>
      <c r="AG77" s="870"/>
      <c r="AH77" s="870"/>
      <c r="AI77" s="870"/>
      <c r="AJ77" s="820"/>
      <c r="AK77" s="871"/>
      <c r="AL77" s="870"/>
      <c r="AM77" s="870"/>
      <c r="AN77" s="870"/>
      <c r="AO77" s="820"/>
      <c r="AP77" s="871"/>
      <c r="AQ77" s="870"/>
      <c r="AR77" s="870"/>
      <c r="AS77" s="870"/>
      <c r="AT77" s="820"/>
      <c r="AU77" s="871"/>
      <c r="AV77" s="870"/>
      <c r="AW77" s="870"/>
      <c r="AX77" s="870"/>
      <c r="AY77" s="820"/>
      <c r="AZ77" s="867"/>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x14ac:dyDescent="0.15">
      <c r="A78" s="214">
        <v>11</v>
      </c>
      <c r="B78" s="863"/>
      <c r="C78" s="864"/>
      <c r="D78" s="864"/>
      <c r="E78" s="864"/>
      <c r="F78" s="864"/>
      <c r="G78" s="864"/>
      <c r="H78" s="864"/>
      <c r="I78" s="864"/>
      <c r="J78" s="864"/>
      <c r="K78" s="864"/>
      <c r="L78" s="864"/>
      <c r="M78" s="864"/>
      <c r="N78" s="864"/>
      <c r="O78" s="864"/>
      <c r="P78" s="865"/>
      <c r="Q78" s="866"/>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67"/>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x14ac:dyDescent="0.15">
      <c r="A79" s="214">
        <v>12</v>
      </c>
      <c r="B79" s="863"/>
      <c r="C79" s="864"/>
      <c r="D79" s="864"/>
      <c r="E79" s="864"/>
      <c r="F79" s="864"/>
      <c r="G79" s="864"/>
      <c r="H79" s="864"/>
      <c r="I79" s="864"/>
      <c r="J79" s="864"/>
      <c r="K79" s="864"/>
      <c r="L79" s="864"/>
      <c r="M79" s="864"/>
      <c r="N79" s="864"/>
      <c r="O79" s="864"/>
      <c r="P79" s="865"/>
      <c r="Q79" s="866"/>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67"/>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x14ac:dyDescent="0.15">
      <c r="A80" s="214">
        <v>13</v>
      </c>
      <c r="B80" s="863"/>
      <c r="C80" s="864"/>
      <c r="D80" s="864"/>
      <c r="E80" s="864"/>
      <c r="F80" s="864"/>
      <c r="G80" s="864"/>
      <c r="H80" s="864"/>
      <c r="I80" s="864"/>
      <c r="J80" s="864"/>
      <c r="K80" s="864"/>
      <c r="L80" s="864"/>
      <c r="M80" s="864"/>
      <c r="N80" s="864"/>
      <c r="O80" s="864"/>
      <c r="P80" s="865"/>
      <c r="Q80" s="86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x14ac:dyDescent="0.15">
      <c r="A81" s="214">
        <v>14</v>
      </c>
      <c r="B81" s="863"/>
      <c r="C81" s="864"/>
      <c r="D81" s="864"/>
      <c r="E81" s="864"/>
      <c r="F81" s="864"/>
      <c r="G81" s="864"/>
      <c r="H81" s="864"/>
      <c r="I81" s="864"/>
      <c r="J81" s="864"/>
      <c r="K81" s="864"/>
      <c r="L81" s="864"/>
      <c r="M81" s="864"/>
      <c r="N81" s="864"/>
      <c r="O81" s="864"/>
      <c r="P81" s="865"/>
      <c r="Q81" s="86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x14ac:dyDescent="0.15">
      <c r="A82" s="214">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7"/>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x14ac:dyDescent="0.15">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x14ac:dyDescent="0.15">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x14ac:dyDescent="0.15">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x14ac:dyDescent="0.15">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x14ac:dyDescent="0.15">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x14ac:dyDescent="0.2">
      <c r="A88" s="217" t="s">
        <v>371</v>
      </c>
      <c r="B88" s="780" t="s">
        <v>398</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c r="AG88" s="832"/>
      <c r="AH88" s="832"/>
      <c r="AI88" s="832"/>
      <c r="AJ88" s="832"/>
      <c r="AK88" s="829"/>
      <c r="AL88" s="829"/>
      <c r="AM88" s="829"/>
      <c r="AN88" s="829"/>
      <c r="AO88" s="829"/>
      <c r="AP88" s="832"/>
      <c r="AQ88" s="832"/>
      <c r="AR88" s="832"/>
      <c r="AS88" s="832"/>
      <c r="AT88" s="832"/>
      <c r="AU88" s="832"/>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780" t="s">
        <v>399</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c r="CS102" s="840"/>
      <c r="CT102" s="840"/>
      <c r="CU102" s="840"/>
      <c r="CV102" s="883"/>
      <c r="CW102" s="882"/>
      <c r="CX102" s="840"/>
      <c r="CY102" s="840"/>
      <c r="CZ102" s="840"/>
      <c r="DA102" s="883"/>
      <c r="DB102" s="882"/>
      <c r="DC102" s="840"/>
      <c r="DD102" s="840"/>
      <c r="DE102" s="840"/>
      <c r="DF102" s="883"/>
      <c r="DG102" s="882"/>
      <c r="DH102" s="840"/>
      <c r="DI102" s="840"/>
      <c r="DJ102" s="840"/>
      <c r="DK102" s="883"/>
      <c r="DL102" s="882"/>
      <c r="DM102" s="840"/>
      <c r="DN102" s="840"/>
      <c r="DO102" s="840"/>
      <c r="DP102" s="883"/>
      <c r="DQ102" s="882"/>
      <c r="DR102" s="840"/>
      <c r="DS102" s="840"/>
      <c r="DT102" s="840"/>
      <c r="DU102" s="883"/>
      <c r="DV102" s="906"/>
      <c r="DW102" s="907"/>
      <c r="DX102" s="907"/>
      <c r="DY102" s="907"/>
      <c r="DZ102" s="90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400</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401</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11" t="s">
        <v>404</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405</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x14ac:dyDescent="0.15">
      <c r="A109" s="904" t="s">
        <v>406</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407</v>
      </c>
      <c r="AB109" s="885"/>
      <c r="AC109" s="885"/>
      <c r="AD109" s="885"/>
      <c r="AE109" s="886"/>
      <c r="AF109" s="884" t="s">
        <v>290</v>
      </c>
      <c r="AG109" s="885"/>
      <c r="AH109" s="885"/>
      <c r="AI109" s="885"/>
      <c r="AJ109" s="886"/>
      <c r="AK109" s="884" t="s">
        <v>289</v>
      </c>
      <c r="AL109" s="885"/>
      <c r="AM109" s="885"/>
      <c r="AN109" s="885"/>
      <c r="AO109" s="886"/>
      <c r="AP109" s="884" t="s">
        <v>408</v>
      </c>
      <c r="AQ109" s="885"/>
      <c r="AR109" s="885"/>
      <c r="AS109" s="885"/>
      <c r="AT109" s="887"/>
      <c r="AU109" s="904" t="s">
        <v>406</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407</v>
      </c>
      <c r="BR109" s="885"/>
      <c r="BS109" s="885"/>
      <c r="BT109" s="885"/>
      <c r="BU109" s="886"/>
      <c r="BV109" s="884" t="s">
        <v>290</v>
      </c>
      <c r="BW109" s="885"/>
      <c r="BX109" s="885"/>
      <c r="BY109" s="885"/>
      <c r="BZ109" s="886"/>
      <c r="CA109" s="884" t="s">
        <v>289</v>
      </c>
      <c r="CB109" s="885"/>
      <c r="CC109" s="885"/>
      <c r="CD109" s="885"/>
      <c r="CE109" s="886"/>
      <c r="CF109" s="905" t="s">
        <v>408</v>
      </c>
      <c r="CG109" s="905"/>
      <c r="CH109" s="905"/>
      <c r="CI109" s="905"/>
      <c r="CJ109" s="905"/>
      <c r="CK109" s="884" t="s">
        <v>409</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407</v>
      </c>
      <c r="DH109" s="885"/>
      <c r="DI109" s="885"/>
      <c r="DJ109" s="885"/>
      <c r="DK109" s="886"/>
      <c r="DL109" s="884" t="s">
        <v>290</v>
      </c>
      <c r="DM109" s="885"/>
      <c r="DN109" s="885"/>
      <c r="DO109" s="885"/>
      <c r="DP109" s="886"/>
      <c r="DQ109" s="884" t="s">
        <v>289</v>
      </c>
      <c r="DR109" s="885"/>
      <c r="DS109" s="885"/>
      <c r="DT109" s="885"/>
      <c r="DU109" s="886"/>
      <c r="DV109" s="884" t="s">
        <v>408</v>
      </c>
      <c r="DW109" s="885"/>
      <c r="DX109" s="885"/>
      <c r="DY109" s="885"/>
      <c r="DZ109" s="887"/>
    </row>
    <row r="110" spans="1:131" s="199" customFormat="1" ht="26.25" customHeight="1" x14ac:dyDescent="0.15">
      <c r="A110" s="888" t="s">
        <v>410</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1179014</v>
      </c>
      <c r="AB110" s="892"/>
      <c r="AC110" s="892"/>
      <c r="AD110" s="892"/>
      <c r="AE110" s="893"/>
      <c r="AF110" s="894">
        <v>1079389</v>
      </c>
      <c r="AG110" s="892"/>
      <c r="AH110" s="892"/>
      <c r="AI110" s="892"/>
      <c r="AJ110" s="893"/>
      <c r="AK110" s="894">
        <v>1152115</v>
      </c>
      <c r="AL110" s="892"/>
      <c r="AM110" s="892"/>
      <c r="AN110" s="892"/>
      <c r="AO110" s="893"/>
      <c r="AP110" s="895">
        <v>30.9</v>
      </c>
      <c r="AQ110" s="896"/>
      <c r="AR110" s="896"/>
      <c r="AS110" s="896"/>
      <c r="AT110" s="897"/>
      <c r="AU110" s="898" t="s">
        <v>61</v>
      </c>
      <c r="AV110" s="899"/>
      <c r="AW110" s="899"/>
      <c r="AX110" s="899"/>
      <c r="AY110" s="899"/>
      <c r="AZ110" s="940" t="s">
        <v>411</v>
      </c>
      <c r="BA110" s="889"/>
      <c r="BB110" s="889"/>
      <c r="BC110" s="889"/>
      <c r="BD110" s="889"/>
      <c r="BE110" s="889"/>
      <c r="BF110" s="889"/>
      <c r="BG110" s="889"/>
      <c r="BH110" s="889"/>
      <c r="BI110" s="889"/>
      <c r="BJ110" s="889"/>
      <c r="BK110" s="889"/>
      <c r="BL110" s="889"/>
      <c r="BM110" s="889"/>
      <c r="BN110" s="889"/>
      <c r="BO110" s="889"/>
      <c r="BP110" s="890"/>
      <c r="BQ110" s="926">
        <v>9450864</v>
      </c>
      <c r="BR110" s="927"/>
      <c r="BS110" s="927"/>
      <c r="BT110" s="927"/>
      <c r="BU110" s="927"/>
      <c r="BV110" s="927">
        <v>9651957</v>
      </c>
      <c r="BW110" s="927"/>
      <c r="BX110" s="927"/>
      <c r="BY110" s="927"/>
      <c r="BZ110" s="927"/>
      <c r="CA110" s="927">
        <v>9399981</v>
      </c>
      <c r="CB110" s="927"/>
      <c r="CC110" s="927"/>
      <c r="CD110" s="927"/>
      <c r="CE110" s="927"/>
      <c r="CF110" s="941">
        <v>251.7</v>
      </c>
      <c r="CG110" s="942"/>
      <c r="CH110" s="942"/>
      <c r="CI110" s="942"/>
      <c r="CJ110" s="942"/>
      <c r="CK110" s="943" t="s">
        <v>412</v>
      </c>
      <c r="CL110" s="944"/>
      <c r="CM110" s="923" t="s">
        <v>413</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113</v>
      </c>
      <c r="DH110" s="927"/>
      <c r="DI110" s="927"/>
      <c r="DJ110" s="927"/>
      <c r="DK110" s="927"/>
      <c r="DL110" s="927" t="s">
        <v>113</v>
      </c>
      <c r="DM110" s="927"/>
      <c r="DN110" s="927"/>
      <c r="DO110" s="927"/>
      <c r="DP110" s="927"/>
      <c r="DQ110" s="927" t="s">
        <v>113</v>
      </c>
      <c r="DR110" s="927"/>
      <c r="DS110" s="927"/>
      <c r="DT110" s="927"/>
      <c r="DU110" s="927"/>
      <c r="DV110" s="928" t="s">
        <v>113</v>
      </c>
      <c r="DW110" s="928"/>
      <c r="DX110" s="928"/>
      <c r="DY110" s="928"/>
      <c r="DZ110" s="929"/>
    </row>
    <row r="111" spans="1:131" s="199" customFormat="1" ht="26.25" customHeight="1" x14ac:dyDescent="0.15">
      <c r="A111" s="930" t="s">
        <v>414</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113</v>
      </c>
      <c r="AB111" s="934"/>
      <c r="AC111" s="934"/>
      <c r="AD111" s="934"/>
      <c r="AE111" s="935"/>
      <c r="AF111" s="936" t="s">
        <v>113</v>
      </c>
      <c r="AG111" s="934"/>
      <c r="AH111" s="934"/>
      <c r="AI111" s="934"/>
      <c r="AJ111" s="935"/>
      <c r="AK111" s="936" t="s">
        <v>113</v>
      </c>
      <c r="AL111" s="934"/>
      <c r="AM111" s="934"/>
      <c r="AN111" s="934"/>
      <c r="AO111" s="935"/>
      <c r="AP111" s="937" t="s">
        <v>113</v>
      </c>
      <c r="AQ111" s="938"/>
      <c r="AR111" s="938"/>
      <c r="AS111" s="938"/>
      <c r="AT111" s="939"/>
      <c r="AU111" s="900"/>
      <c r="AV111" s="901"/>
      <c r="AW111" s="901"/>
      <c r="AX111" s="901"/>
      <c r="AY111" s="901"/>
      <c r="AZ111" s="949" t="s">
        <v>415</v>
      </c>
      <c r="BA111" s="950"/>
      <c r="BB111" s="950"/>
      <c r="BC111" s="950"/>
      <c r="BD111" s="950"/>
      <c r="BE111" s="950"/>
      <c r="BF111" s="950"/>
      <c r="BG111" s="950"/>
      <c r="BH111" s="950"/>
      <c r="BI111" s="950"/>
      <c r="BJ111" s="950"/>
      <c r="BK111" s="950"/>
      <c r="BL111" s="950"/>
      <c r="BM111" s="950"/>
      <c r="BN111" s="950"/>
      <c r="BO111" s="950"/>
      <c r="BP111" s="951"/>
      <c r="BQ111" s="919" t="s">
        <v>113</v>
      </c>
      <c r="BR111" s="920"/>
      <c r="BS111" s="920"/>
      <c r="BT111" s="920"/>
      <c r="BU111" s="920"/>
      <c r="BV111" s="920" t="s">
        <v>113</v>
      </c>
      <c r="BW111" s="920"/>
      <c r="BX111" s="920"/>
      <c r="BY111" s="920"/>
      <c r="BZ111" s="920"/>
      <c r="CA111" s="920" t="s">
        <v>113</v>
      </c>
      <c r="CB111" s="920"/>
      <c r="CC111" s="920"/>
      <c r="CD111" s="920"/>
      <c r="CE111" s="920"/>
      <c r="CF111" s="914" t="s">
        <v>113</v>
      </c>
      <c r="CG111" s="915"/>
      <c r="CH111" s="915"/>
      <c r="CI111" s="915"/>
      <c r="CJ111" s="915"/>
      <c r="CK111" s="945"/>
      <c r="CL111" s="946"/>
      <c r="CM111" s="916" t="s">
        <v>416</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113</v>
      </c>
      <c r="DH111" s="920"/>
      <c r="DI111" s="920"/>
      <c r="DJ111" s="920"/>
      <c r="DK111" s="920"/>
      <c r="DL111" s="920" t="s">
        <v>113</v>
      </c>
      <c r="DM111" s="920"/>
      <c r="DN111" s="920"/>
      <c r="DO111" s="920"/>
      <c r="DP111" s="920"/>
      <c r="DQ111" s="920" t="s">
        <v>113</v>
      </c>
      <c r="DR111" s="920"/>
      <c r="DS111" s="920"/>
      <c r="DT111" s="920"/>
      <c r="DU111" s="920"/>
      <c r="DV111" s="921" t="s">
        <v>113</v>
      </c>
      <c r="DW111" s="921"/>
      <c r="DX111" s="921"/>
      <c r="DY111" s="921"/>
      <c r="DZ111" s="922"/>
    </row>
    <row r="112" spans="1:131" s="199" customFormat="1" ht="26.25" customHeight="1" x14ac:dyDescent="0.15">
      <c r="A112" s="952" t="s">
        <v>417</v>
      </c>
      <c r="B112" s="953"/>
      <c r="C112" s="950" t="s">
        <v>418</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113</v>
      </c>
      <c r="AB112" s="959"/>
      <c r="AC112" s="959"/>
      <c r="AD112" s="959"/>
      <c r="AE112" s="960"/>
      <c r="AF112" s="961" t="s">
        <v>113</v>
      </c>
      <c r="AG112" s="959"/>
      <c r="AH112" s="959"/>
      <c r="AI112" s="959"/>
      <c r="AJ112" s="960"/>
      <c r="AK112" s="961" t="s">
        <v>113</v>
      </c>
      <c r="AL112" s="959"/>
      <c r="AM112" s="959"/>
      <c r="AN112" s="959"/>
      <c r="AO112" s="960"/>
      <c r="AP112" s="962" t="s">
        <v>113</v>
      </c>
      <c r="AQ112" s="963"/>
      <c r="AR112" s="963"/>
      <c r="AS112" s="963"/>
      <c r="AT112" s="964"/>
      <c r="AU112" s="900"/>
      <c r="AV112" s="901"/>
      <c r="AW112" s="901"/>
      <c r="AX112" s="901"/>
      <c r="AY112" s="901"/>
      <c r="AZ112" s="949" t="s">
        <v>419</v>
      </c>
      <c r="BA112" s="950"/>
      <c r="BB112" s="950"/>
      <c r="BC112" s="950"/>
      <c r="BD112" s="950"/>
      <c r="BE112" s="950"/>
      <c r="BF112" s="950"/>
      <c r="BG112" s="950"/>
      <c r="BH112" s="950"/>
      <c r="BI112" s="950"/>
      <c r="BJ112" s="950"/>
      <c r="BK112" s="950"/>
      <c r="BL112" s="950"/>
      <c r="BM112" s="950"/>
      <c r="BN112" s="950"/>
      <c r="BO112" s="950"/>
      <c r="BP112" s="951"/>
      <c r="BQ112" s="919">
        <v>603706</v>
      </c>
      <c r="BR112" s="920"/>
      <c r="BS112" s="920"/>
      <c r="BT112" s="920"/>
      <c r="BU112" s="920"/>
      <c r="BV112" s="920">
        <v>562095</v>
      </c>
      <c r="BW112" s="920"/>
      <c r="BX112" s="920"/>
      <c r="BY112" s="920"/>
      <c r="BZ112" s="920"/>
      <c r="CA112" s="920">
        <v>505509</v>
      </c>
      <c r="CB112" s="920"/>
      <c r="CC112" s="920"/>
      <c r="CD112" s="920"/>
      <c r="CE112" s="920"/>
      <c r="CF112" s="914">
        <v>13.5</v>
      </c>
      <c r="CG112" s="915"/>
      <c r="CH112" s="915"/>
      <c r="CI112" s="915"/>
      <c r="CJ112" s="915"/>
      <c r="CK112" s="945"/>
      <c r="CL112" s="946"/>
      <c r="CM112" s="916" t="s">
        <v>420</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113</v>
      </c>
      <c r="DH112" s="920"/>
      <c r="DI112" s="920"/>
      <c r="DJ112" s="920"/>
      <c r="DK112" s="920"/>
      <c r="DL112" s="920" t="s">
        <v>113</v>
      </c>
      <c r="DM112" s="920"/>
      <c r="DN112" s="920"/>
      <c r="DO112" s="920"/>
      <c r="DP112" s="920"/>
      <c r="DQ112" s="920" t="s">
        <v>113</v>
      </c>
      <c r="DR112" s="920"/>
      <c r="DS112" s="920"/>
      <c r="DT112" s="920"/>
      <c r="DU112" s="920"/>
      <c r="DV112" s="921" t="s">
        <v>113</v>
      </c>
      <c r="DW112" s="921"/>
      <c r="DX112" s="921"/>
      <c r="DY112" s="921"/>
      <c r="DZ112" s="922"/>
    </row>
    <row r="113" spans="1:130" s="199" customFormat="1" ht="26.25" customHeight="1" x14ac:dyDescent="0.15">
      <c r="A113" s="954"/>
      <c r="B113" s="955"/>
      <c r="C113" s="950" t="s">
        <v>421</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84754</v>
      </c>
      <c r="AB113" s="934"/>
      <c r="AC113" s="934"/>
      <c r="AD113" s="934"/>
      <c r="AE113" s="935"/>
      <c r="AF113" s="936">
        <v>84643</v>
      </c>
      <c r="AG113" s="934"/>
      <c r="AH113" s="934"/>
      <c r="AI113" s="934"/>
      <c r="AJ113" s="935"/>
      <c r="AK113" s="936">
        <v>76161</v>
      </c>
      <c r="AL113" s="934"/>
      <c r="AM113" s="934"/>
      <c r="AN113" s="934"/>
      <c r="AO113" s="935"/>
      <c r="AP113" s="937">
        <v>2</v>
      </c>
      <c r="AQ113" s="938"/>
      <c r="AR113" s="938"/>
      <c r="AS113" s="938"/>
      <c r="AT113" s="939"/>
      <c r="AU113" s="900"/>
      <c r="AV113" s="901"/>
      <c r="AW113" s="901"/>
      <c r="AX113" s="901"/>
      <c r="AY113" s="901"/>
      <c r="AZ113" s="949" t="s">
        <v>422</v>
      </c>
      <c r="BA113" s="950"/>
      <c r="BB113" s="950"/>
      <c r="BC113" s="950"/>
      <c r="BD113" s="950"/>
      <c r="BE113" s="950"/>
      <c r="BF113" s="950"/>
      <c r="BG113" s="950"/>
      <c r="BH113" s="950"/>
      <c r="BI113" s="950"/>
      <c r="BJ113" s="950"/>
      <c r="BK113" s="950"/>
      <c r="BL113" s="950"/>
      <c r="BM113" s="950"/>
      <c r="BN113" s="950"/>
      <c r="BO113" s="950"/>
      <c r="BP113" s="951"/>
      <c r="BQ113" s="919">
        <v>3662617</v>
      </c>
      <c r="BR113" s="920"/>
      <c r="BS113" s="920"/>
      <c r="BT113" s="920"/>
      <c r="BU113" s="920"/>
      <c r="BV113" s="920">
        <v>3505858</v>
      </c>
      <c r="BW113" s="920"/>
      <c r="BX113" s="920"/>
      <c r="BY113" s="920"/>
      <c r="BZ113" s="920"/>
      <c r="CA113" s="920">
        <v>3226238</v>
      </c>
      <c r="CB113" s="920"/>
      <c r="CC113" s="920"/>
      <c r="CD113" s="920"/>
      <c r="CE113" s="920"/>
      <c r="CF113" s="914">
        <v>86.4</v>
      </c>
      <c r="CG113" s="915"/>
      <c r="CH113" s="915"/>
      <c r="CI113" s="915"/>
      <c r="CJ113" s="915"/>
      <c r="CK113" s="945"/>
      <c r="CL113" s="946"/>
      <c r="CM113" s="916" t="s">
        <v>423</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113</v>
      </c>
      <c r="DH113" s="959"/>
      <c r="DI113" s="959"/>
      <c r="DJ113" s="959"/>
      <c r="DK113" s="960"/>
      <c r="DL113" s="961" t="s">
        <v>113</v>
      </c>
      <c r="DM113" s="959"/>
      <c r="DN113" s="959"/>
      <c r="DO113" s="959"/>
      <c r="DP113" s="960"/>
      <c r="DQ113" s="961" t="s">
        <v>113</v>
      </c>
      <c r="DR113" s="959"/>
      <c r="DS113" s="959"/>
      <c r="DT113" s="959"/>
      <c r="DU113" s="960"/>
      <c r="DV113" s="962" t="s">
        <v>113</v>
      </c>
      <c r="DW113" s="963"/>
      <c r="DX113" s="963"/>
      <c r="DY113" s="963"/>
      <c r="DZ113" s="964"/>
    </row>
    <row r="114" spans="1:130" s="199" customFormat="1" ht="26.25" customHeight="1" x14ac:dyDescent="0.15">
      <c r="A114" s="954"/>
      <c r="B114" s="955"/>
      <c r="C114" s="950" t="s">
        <v>424</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178955</v>
      </c>
      <c r="AB114" s="959"/>
      <c r="AC114" s="959"/>
      <c r="AD114" s="959"/>
      <c r="AE114" s="960"/>
      <c r="AF114" s="961">
        <v>206871</v>
      </c>
      <c r="AG114" s="959"/>
      <c r="AH114" s="959"/>
      <c r="AI114" s="959"/>
      <c r="AJ114" s="960"/>
      <c r="AK114" s="961">
        <v>203597</v>
      </c>
      <c r="AL114" s="959"/>
      <c r="AM114" s="959"/>
      <c r="AN114" s="959"/>
      <c r="AO114" s="960"/>
      <c r="AP114" s="962">
        <v>5.5</v>
      </c>
      <c r="AQ114" s="963"/>
      <c r="AR114" s="963"/>
      <c r="AS114" s="963"/>
      <c r="AT114" s="964"/>
      <c r="AU114" s="900"/>
      <c r="AV114" s="901"/>
      <c r="AW114" s="901"/>
      <c r="AX114" s="901"/>
      <c r="AY114" s="901"/>
      <c r="AZ114" s="949" t="s">
        <v>425</v>
      </c>
      <c r="BA114" s="950"/>
      <c r="BB114" s="950"/>
      <c r="BC114" s="950"/>
      <c r="BD114" s="950"/>
      <c r="BE114" s="950"/>
      <c r="BF114" s="950"/>
      <c r="BG114" s="950"/>
      <c r="BH114" s="950"/>
      <c r="BI114" s="950"/>
      <c r="BJ114" s="950"/>
      <c r="BK114" s="950"/>
      <c r="BL114" s="950"/>
      <c r="BM114" s="950"/>
      <c r="BN114" s="950"/>
      <c r="BO114" s="950"/>
      <c r="BP114" s="951"/>
      <c r="BQ114" s="919">
        <v>1707507</v>
      </c>
      <c r="BR114" s="920"/>
      <c r="BS114" s="920"/>
      <c r="BT114" s="920"/>
      <c r="BU114" s="920"/>
      <c r="BV114" s="920">
        <v>1665197</v>
      </c>
      <c r="BW114" s="920"/>
      <c r="BX114" s="920"/>
      <c r="BY114" s="920"/>
      <c r="BZ114" s="920"/>
      <c r="CA114" s="920">
        <v>1648693</v>
      </c>
      <c r="CB114" s="920"/>
      <c r="CC114" s="920"/>
      <c r="CD114" s="920"/>
      <c r="CE114" s="920"/>
      <c r="CF114" s="914">
        <v>44.1</v>
      </c>
      <c r="CG114" s="915"/>
      <c r="CH114" s="915"/>
      <c r="CI114" s="915"/>
      <c r="CJ114" s="915"/>
      <c r="CK114" s="945"/>
      <c r="CL114" s="946"/>
      <c r="CM114" s="916" t="s">
        <v>426</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113</v>
      </c>
      <c r="DH114" s="959"/>
      <c r="DI114" s="959"/>
      <c r="DJ114" s="959"/>
      <c r="DK114" s="960"/>
      <c r="DL114" s="961" t="s">
        <v>113</v>
      </c>
      <c r="DM114" s="959"/>
      <c r="DN114" s="959"/>
      <c r="DO114" s="959"/>
      <c r="DP114" s="960"/>
      <c r="DQ114" s="961" t="s">
        <v>113</v>
      </c>
      <c r="DR114" s="959"/>
      <c r="DS114" s="959"/>
      <c r="DT114" s="959"/>
      <c r="DU114" s="960"/>
      <c r="DV114" s="962" t="s">
        <v>113</v>
      </c>
      <c r="DW114" s="963"/>
      <c r="DX114" s="963"/>
      <c r="DY114" s="963"/>
      <c r="DZ114" s="964"/>
    </row>
    <row r="115" spans="1:130" s="199" customFormat="1" ht="26.25" customHeight="1" x14ac:dyDescent="0.15">
      <c r="A115" s="954"/>
      <c r="B115" s="955"/>
      <c r="C115" s="950" t="s">
        <v>427</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654</v>
      </c>
      <c r="AB115" s="934"/>
      <c r="AC115" s="934"/>
      <c r="AD115" s="934"/>
      <c r="AE115" s="935"/>
      <c r="AF115" s="936">
        <v>581</v>
      </c>
      <c r="AG115" s="934"/>
      <c r="AH115" s="934"/>
      <c r="AI115" s="934"/>
      <c r="AJ115" s="935"/>
      <c r="AK115" s="936">
        <v>500</v>
      </c>
      <c r="AL115" s="934"/>
      <c r="AM115" s="934"/>
      <c r="AN115" s="934"/>
      <c r="AO115" s="935"/>
      <c r="AP115" s="937">
        <v>0</v>
      </c>
      <c r="AQ115" s="938"/>
      <c r="AR115" s="938"/>
      <c r="AS115" s="938"/>
      <c r="AT115" s="939"/>
      <c r="AU115" s="900"/>
      <c r="AV115" s="901"/>
      <c r="AW115" s="901"/>
      <c r="AX115" s="901"/>
      <c r="AY115" s="901"/>
      <c r="AZ115" s="949" t="s">
        <v>428</v>
      </c>
      <c r="BA115" s="950"/>
      <c r="BB115" s="950"/>
      <c r="BC115" s="950"/>
      <c r="BD115" s="950"/>
      <c r="BE115" s="950"/>
      <c r="BF115" s="950"/>
      <c r="BG115" s="950"/>
      <c r="BH115" s="950"/>
      <c r="BI115" s="950"/>
      <c r="BJ115" s="950"/>
      <c r="BK115" s="950"/>
      <c r="BL115" s="950"/>
      <c r="BM115" s="950"/>
      <c r="BN115" s="950"/>
      <c r="BO115" s="950"/>
      <c r="BP115" s="951"/>
      <c r="BQ115" s="919" t="s">
        <v>113</v>
      </c>
      <c r="BR115" s="920"/>
      <c r="BS115" s="920"/>
      <c r="BT115" s="920"/>
      <c r="BU115" s="920"/>
      <c r="BV115" s="920" t="s">
        <v>113</v>
      </c>
      <c r="BW115" s="920"/>
      <c r="BX115" s="920"/>
      <c r="BY115" s="920"/>
      <c r="BZ115" s="920"/>
      <c r="CA115" s="920" t="s">
        <v>113</v>
      </c>
      <c r="CB115" s="920"/>
      <c r="CC115" s="920"/>
      <c r="CD115" s="920"/>
      <c r="CE115" s="920"/>
      <c r="CF115" s="914" t="s">
        <v>113</v>
      </c>
      <c r="CG115" s="915"/>
      <c r="CH115" s="915"/>
      <c r="CI115" s="915"/>
      <c r="CJ115" s="915"/>
      <c r="CK115" s="945"/>
      <c r="CL115" s="946"/>
      <c r="CM115" s="949" t="s">
        <v>429</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t="s">
        <v>113</v>
      </c>
      <c r="DH115" s="959"/>
      <c r="DI115" s="959"/>
      <c r="DJ115" s="959"/>
      <c r="DK115" s="960"/>
      <c r="DL115" s="961" t="s">
        <v>113</v>
      </c>
      <c r="DM115" s="959"/>
      <c r="DN115" s="959"/>
      <c r="DO115" s="959"/>
      <c r="DP115" s="960"/>
      <c r="DQ115" s="961" t="s">
        <v>113</v>
      </c>
      <c r="DR115" s="959"/>
      <c r="DS115" s="959"/>
      <c r="DT115" s="959"/>
      <c r="DU115" s="960"/>
      <c r="DV115" s="962" t="s">
        <v>113</v>
      </c>
      <c r="DW115" s="963"/>
      <c r="DX115" s="963"/>
      <c r="DY115" s="963"/>
      <c r="DZ115" s="964"/>
    </row>
    <row r="116" spans="1:130" s="199" customFormat="1" ht="26.25" customHeight="1" x14ac:dyDescent="0.15">
      <c r="A116" s="956"/>
      <c r="B116" s="957"/>
      <c r="C116" s="965" t="s">
        <v>430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18</v>
      </c>
      <c r="AB116" s="959"/>
      <c r="AC116" s="959"/>
      <c r="AD116" s="959"/>
      <c r="AE116" s="960"/>
      <c r="AF116" s="961">
        <v>27</v>
      </c>
      <c r="AG116" s="959"/>
      <c r="AH116" s="959"/>
      <c r="AI116" s="959"/>
      <c r="AJ116" s="960"/>
      <c r="AK116" s="961" t="s">
        <v>113</v>
      </c>
      <c r="AL116" s="959"/>
      <c r="AM116" s="959"/>
      <c r="AN116" s="959"/>
      <c r="AO116" s="960"/>
      <c r="AP116" s="962" t="s">
        <v>113</v>
      </c>
      <c r="AQ116" s="963"/>
      <c r="AR116" s="963"/>
      <c r="AS116" s="963"/>
      <c r="AT116" s="964"/>
      <c r="AU116" s="900"/>
      <c r="AV116" s="901"/>
      <c r="AW116" s="901"/>
      <c r="AX116" s="901"/>
      <c r="AY116" s="901"/>
      <c r="AZ116" s="967" t="s">
        <v>431</v>
      </c>
      <c r="BA116" s="968"/>
      <c r="BB116" s="968"/>
      <c r="BC116" s="968"/>
      <c r="BD116" s="968"/>
      <c r="BE116" s="968"/>
      <c r="BF116" s="968"/>
      <c r="BG116" s="968"/>
      <c r="BH116" s="968"/>
      <c r="BI116" s="968"/>
      <c r="BJ116" s="968"/>
      <c r="BK116" s="968"/>
      <c r="BL116" s="968"/>
      <c r="BM116" s="968"/>
      <c r="BN116" s="968"/>
      <c r="BO116" s="968"/>
      <c r="BP116" s="969"/>
      <c r="BQ116" s="919" t="s">
        <v>113</v>
      </c>
      <c r="BR116" s="920"/>
      <c r="BS116" s="920"/>
      <c r="BT116" s="920"/>
      <c r="BU116" s="920"/>
      <c r="BV116" s="920" t="s">
        <v>113</v>
      </c>
      <c r="BW116" s="920"/>
      <c r="BX116" s="920"/>
      <c r="BY116" s="920"/>
      <c r="BZ116" s="920"/>
      <c r="CA116" s="920" t="s">
        <v>113</v>
      </c>
      <c r="CB116" s="920"/>
      <c r="CC116" s="920"/>
      <c r="CD116" s="920"/>
      <c r="CE116" s="920"/>
      <c r="CF116" s="914" t="s">
        <v>113</v>
      </c>
      <c r="CG116" s="915"/>
      <c r="CH116" s="915"/>
      <c r="CI116" s="915"/>
      <c r="CJ116" s="915"/>
      <c r="CK116" s="945"/>
      <c r="CL116" s="946"/>
      <c r="CM116" s="916" t="s">
        <v>432</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113</v>
      </c>
      <c r="DH116" s="959"/>
      <c r="DI116" s="959"/>
      <c r="DJ116" s="959"/>
      <c r="DK116" s="960"/>
      <c r="DL116" s="961" t="s">
        <v>113</v>
      </c>
      <c r="DM116" s="959"/>
      <c r="DN116" s="959"/>
      <c r="DO116" s="959"/>
      <c r="DP116" s="960"/>
      <c r="DQ116" s="961" t="s">
        <v>113</v>
      </c>
      <c r="DR116" s="959"/>
      <c r="DS116" s="959"/>
      <c r="DT116" s="959"/>
      <c r="DU116" s="960"/>
      <c r="DV116" s="962" t="s">
        <v>113</v>
      </c>
      <c r="DW116" s="963"/>
      <c r="DX116" s="963"/>
      <c r="DY116" s="963"/>
      <c r="DZ116" s="964"/>
    </row>
    <row r="117" spans="1:130" s="199" customFormat="1" ht="26.25" customHeight="1" x14ac:dyDescent="0.15">
      <c r="A117" s="904" t="s">
        <v>173</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433</v>
      </c>
      <c r="Z117" s="886"/>
      <c r="AA117" s="976">
        <v>1443395</v>
      </c>
      <c r="AB117" s="977"/>
      <c r="AC117" s="977"/>
      <c r="AD117" s="977"/>
      <c r="AE117" s="978"/>
      <c r="AF117" s="979">
        <v>1371511</v>
      </c>
      <c r="AG117" s="977"/>
      <c r="AH117" s="977"/>
      <c r="AI117" s="977"/>
      <c r="AJ117" s="978"/>
      <c r="AK117" s="979">
        <v>1432373</v>
      </c>
      <c r="AL117" s="977"/>
      <c r="AM117" s="977"/>
      <c r="AN117" s="977"/>
      <c r="AO117" s="978"/>
      <c r="AP117" s="980"/>
      <c r="AQ117" s="981"/>
      <c r="AR117" s="981"/>
      <c r="AS117" s="981"/>
      <c r="AT117" s="982"/>
      <c r="AU117" s="900"/>
      <c r="AV117" s="901"/>
      <c r="AW117" s="901"/>
      <c r="AX117" s="901"/>
      <c r="AY117" s="901"/>
      <c r="AZ117" s="967" t="s">
        <v>434</v>
      </c>
      <c r="BA117" s="968"/>
      <c r="BB117" s="968"/>
      <c r="BC117" s="968"/>
      <c r="BD117" s="968"/>
      <c r="BE117" s="968"/>
      <c r="BF117" s="968"/>
      <c r="BG117" s="968"/>
      <c r="BH117" s="968"/>
      <c r="BI117" s="968"/>
      <c r="BJ117" s="968"/>
      <c r="BK117" s="968"/>
      <c r="BL117" s="968"/>
      <c r="BM117" s="968"/>
      <c r="BN117" s="968"/>
      <c r="BO117" s="968"/>
      <c r="BP117" s="969"/>
      <c r="BQ117" s="919" t="s">
        <v>113</v>
      </c>
      <c r="BR117" s="920"/>
      <c r="BS117" s="920"/>
      <c r="BT117" s="920"/>
      <c r="BU117" s="920"/>
      <c r="BV117" s="920" t="s">
        <v>113</v>
      </c>
      <c r="BW117" s="920"/>
      <c r="BX117" s="920"/>
      <c r="BY117" s="920"/>
      <c r="BZ117" s="920"/>
      <c r="CA117" s="920" t="s">
        <v>113</v>
      </c>
      <c r="CB117" s="920"/>
      <c r="CC117" s="920"/>
      <c r="CD117" s="920"/>
      <c r="CE117" s="920"/>
      <c r="CF117" s="914" t="s">
        <v>113</v>
      </c>
      <c r="CG117" s="915"/>
      <c r="CH117" s="915"/>
      <c r="CI117" s="915"/>
      <c r="CJ117" s="915"/>
      <c r="CK117" s="945"/>
      <c r="CL117" s="946"/>
      <c r="CM117" s="916" t="s">
        <v>435</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113</v>
      </c>
      <c r="DH117" s="959"/>
      <c r="DI117" s="959"/>
      <c r="DJ117" s="959"/>
      <c r="DK117" s="960"/>
      <c r="DL117" s="961" t="s">
        <v>113</v>
      </c>
      <c r="DM117" s="959"/>
      <c r="DN117" s="959"/>
      <c r="DO117" s="959"/>
      <c r="DP117" s="960"/>
      <c r="DQ117" s="961" t="s">
        <v>113</v>
      </c>
      <c r="DR117" s="959"/>
      <c r="DS117" s="959"/>
      <c r="DT117" s="959"/>
      <c r="DU117" s="960"/>
      <c r="DV117" s="962" t="s">
        <v>113</v>
      </c>
      <c r="DW117" s="963"/>
      <c r="DX117" s="963"/>
      <c r="DY117" s="963"/>
      <c r="DZ117" s="964"/>
    </row>
    <row r="118" spans="1:130" s="199" customFormat="1" ht="26.25" customHeight="1" x14ac:dyDescent="0.15">
      <c r="A118" s="904" t="s">
        <v>409</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407</v>
      </c>
      <c r="AB118" s="885"/>
      <c r="AC118" s="885"/>
      <c r="AD118" s="885"/>
      <c r="AE118" s="886"/>
      <c r="AF118" s="884" t="s">
        <v>290</v>
      </c>
      <c r="AG118" s="885"/>
      <c r="AH118" s="885"/>
      <c r="AI118" s="885"/>
      <c r="AJ118" s="886"/>
      <c r="AK118" s="884" t="s">
        <v>289</v>
      </c>
      <c r="AL118" s="885"/>
      <c r="AM118" s="885"/>
      <c r="AN118" s="885"/>
      <c r="AO118" s="886"/>
      <c r="AP118" s="971" t="s">
        <v>408</v>
      </c>
      <c r="AQ118" s="972"/>
      <c r="AR118" s="972"/>
      <c r="AS118" s="972"/>
      <c r="AT118" s="973"/>
      <c r="AU118" s="900"/>
      <c r="AV118" s="901"/>
      <c r="AW118" s="901"/>
      <c r="AX118" s="901"/>
      <c r="AY118" s="901"/>
      <c r="AZ118" s="974" t="s">
        <v>436</v>
      </c>
      <c r="BA118" s="965"/>
      <c r="BB118" s="965"/>
      <c r="BC118" s="965"/>
      <c r="BD118" s="965"/>
      <c r="BE118" s="965"/>
      <c r="BF118" s="965"/>
      <c r="BG118" s="965"/>
      <c r="BH118" s="965"/>
      <c r="BI118" s="965"/>
      <c r="BJ118" s="965"/>
      <c r="BK118" s="965"/>
      <c r="BL118" s="965"/>
      <c r="BM118" s="965"/>
      <c r="BN118" s="965"/>
      <c r="BO118" s="965"/>
      <c r="BP118" s="966"/>
      <c r="BQ118" s="997" t="s">
        <v>113</v>
      </c>
      <c r="BR118" s="998"/>
      <c r="BS118" s="998"/>
      <c r="BT118" s="998"/>
      <c r="BU118" s="998"/>
      <c r="BV118" s="998">
        <v>325050</v>
      </c>
      <c r="BW118" s="998"/>
      <c r="BX118" s="998"/>
      <c r="BY118" s="998"/>
      <c r="BZ118" s="998"/>
      <c r="CA118" s="998">
        <v>39766</v>
      </c>
      <c r="CB118" s="998"/>
      <c r="CC118" s="998"/>
      <c r="CD118" s="998"/>
      <c r="CE118" s="998"/>
      <c r="CF118" s="914">
        <v>1.1000000000000001</v>
      </c>
      <c r="CG118" s="915"/>
      <c r="CH118" s="915"/>
      <c r="CI118" s="915"/>
      <c r="CJ118" s="915"/>
      <c r="CK118" s="945"/>
      <c r="CL118" s="946"/>
      <c r="CM118" s="916" t="s">
        <v>437</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113</v>
      </c>
      <c r="DH118" s="959"/>
      <c r="DI118" s="959"/>
      <c r="DJ118" s="959"/>
      <c r="DK118" s="960"/>
      <c r="DL118" s="961" t="s">
        <v>113</v>
      </c>
      <c r="DM118" s="959"/>
      <c r="DN118" s="959"/>
      <c r="DO118" s="959"/>
      <c r="DP118" s="960"/>
      <c r="DQ118" s="961" t="s">
        <v>113</v>
      </c>
      <c r="DR118" s="959"/>
      <c r="DS118" s="959"/>
      <c r="DT118" s="959"/>
      <c r="DU118" s="960"/>
      <c r="DV118" s="962" t="s">
        <v>113</v>
      </c>
      <c r="DW118" s="963"/>
      <c r="DX118" s="963"/>
      <c r="DY118" s="963"/>
      <c r="DZ118" s="964"/>
    </row>
    <row r="119" spans="1:130" s="199" customFormat="1" ht="26.25" customHeight="1" x14ac:dyDescent="0.15">
      <c r="A119" s="1058" t="s">
        <v>412</v>
      </c>
      <c r="B119" s="944"/>
      <c r="C119" s="923" t="s">
        <v>413</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t="s">
        <v>113</v>
      </c>
      <c r="AB119" s="892"/>
      <c r="AC119" s="892"/>
      <c r="AD119" s="892"/>
      <c r="AE119" s="893"/>
      <c r="AF119" s="894" t="s">
        <v>113</v>
      </c>
      <c r="AG119" s="892"/>
      <c r="AH119" s="892"/>
      <c r="AI119" s="892"/>
      <c r="AJ119" s="893"/>
      <c r="AK119" s="894" t="s">
        <v>113</v>
      </c>
      <c r="AL119" s="892"/>
      <c r="AM119" s="892"/>
      <c r="AN119" s="892"/>
      <c r="AO119" s="893"/>
      <c r="AP119" s="895" t="s">
        <v>113</v>
      </c>
      <c r="AQ119" s="896"/>
      <c r="AR119" s="896"/>
      <c r="AS119" s="896"/>
      <c r="AT119" s="897"/>
      <c r="AU119" s="902"/>
      <c r="AV119" s="903"/>
      <c r="AW119" s="903"/>
      <c r="AX119" s="903"/>
      <c r="AY119" s="903"/>
      <c r="AZ119" s="230" t="s">
        <v>173</v>
      </c>
      <c r="BA119" s="230"/>
      <c r="BB119" s="230"/>
      <c r="BC119" s="230"/>
      <c r="BD119" s="230"/>
      <c r="BE119" s="230"/>
      <c r="BF119" s="230"/>
      <c r="BG119" s="230"/>
      <c r="BH119" s="230"/>
      <c r="BI119" s="230"/>
      <c r="BJ119" s="230"/>
      <c r="BK119" s="230"/>
      <c r="BL119" s="230"/>
      <c r="BM119" s="230"/>
      <c r="BN119" s="230"/>
      <c r="BO119" s="975" t="s">
        <v>438</v>
      </c>
      <c r="BP119" s="1006"/>
      <c r="BQ119" s="997">
        <v>15424694</v>
      </c>
      <c r="BR119" s="998"/>
      <c r="BS119" s="998"/>
      <c r="BT119" s="998"/>
      <c r="BU119" s="998"/>
      <c r="BV119" s="998">
        <v>15710157</v>
      </c>
      <c r="BW119" s="998"/>
      <c r="BX119" s="998"/>
      <c r="BY119" s="998"/>
      <c r="BZ119" s="998"/>
      <c r="CA119" s="998">
        <v>14820187</v>
      </c>
      <c r="CB119" s="998"/>
      <c r="CC119" s="998"/>
      <c r="CD119" s="998"/>
      <c r="CE119" s="998"/>
      <c r="CF119" s="999"/>
      <c r="CG119" s="1000"/>
      <c r="CH119" s="1000"/>
      <c r="CI119" s="1000"/>
      <c r="CJ119" s="1001"/>
      <c r="CK119" s="947"/>
      <c r="CL119" s="948"/>
      <c r="CM119" s="1002" t="s">
        <v>439</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t="s">
        <v>113</v>
      </c>
      <c r="DH119" s="984"/>
      <c r="DI119" s="984"/>
      <c r="DJ119" s="984"/>
      <c r="DK119" s="985"/>
      <c r="DL119" s="983" t="s">
        <v>113</v>
      </c>
      <c r="DM119" s="984"/>
      <c r="DN119" s="984"/>
      <c r="DO119" s="984"/>
      <c r="DP119" s="985"/>
      <c r="DQ119" s="983" t="s">
        <v>113</v>
      </c>
      <c r="DR119" s="984"/>
      <c r="DS119" s="984"/>
      <c r="DT119" s="984"/>
      <c r="DU119" s="985"/>
      <c r="DV119" s="986" t="s">
        <v>113</v>
      </c>
      <c r="DW119" s="987"/>
      <c r="DX119" s="987"/>
      <c r="DY119" s="987"/>
      <c r="DZ119" s="988"/>
    </row>
    <row r="120" spans="1:130" s="199" customFormat="1" ht="26.25" customHeight="1" x14ac:dyDescent="0.15">
      <c r="A120" s="1059"/>
      <c r="B120" s="946"/>
      <c r="C120" s="916" t="s">
        <v>416</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113</v>
      </c>
      <c r="AB120" s="959"/>
      <c r="AC120" s="959"/>
      <c r="AD120" s="959"/>
      <c r="AE120" s="960"/>
      <c r="AF120" s="961" t="s">
        <v>113</v>
      </c>
      <c r="AG120" s="959"/>
      <c r="AH120" s="959"/>
      <c r="AI120" s="959"/>
      <c r="AJ120" s="960"/>
      <c r="AK120" s="961" t="s">
        <v>113</v>
      </c>
      <c r="AL120" s="959"/>
      <c r="AM120" s="959"/>
      <c r="AN120" s="959"/>
      <c r="AO120" s="960"/>
      <c r="AP120" s="962" t="s">
        <v>113</v>
      </c>
      <c r="AQ120" s="963"/>
      <c r="AR120" s="963"/>
      <c r="AS120" s="963"/>
      <c r="AT120" s="964"/>
      <c r="AU120" s="989" t="s">
        <v>440</v>
      </c>
      <c r="AV120" s="990"/>
      <c r="AW120" s="990"/>
      <c r="AX120" s="990"/>
      <c r="AY120" s="991"/>
      <c r="AZ120" s="940" t="s">
        <v>441</v>
      </c>
      <c r="BA120" s="889"/>
      <c r="BB120" s="889"/>
      <c r="BC120" s="889"/>
      <c r="BD120" s="889"/>
      <c r="BE120" s="889"/>
      <c r="BF120" s="889"/>
      <c r="BG120" s="889"/>
      <c r="BH120" s="889"/>
      <c r="BI120" s="889"/>
      <c r="BJ120" s="889"/>
      <c r="BK120" s="889"/>
      <c r="BL120" s="889"/>
      <c r="BM120" s="889"/>
      <c r="BN120" s="889"/>
      <c r="BO120" s="889"/>
      <c r="BP120" s="890"/>
      <c r="BQ120" s="926">
        <v>1342940</v>
      </c>
      <c r="BR120" s="927"/>
      <c r="BS120" s="927"/>
      <c r="BT120" s="927"/>
      <c r="BU120" s="927"/>
      <c r="BV120" s="927">
        <v>1942950</v>
      </c>
      <c r="BW120" s="927"/>
      <c r="BX120" s="927"/>
      <c r="BY120" s="927"/>
      <c r="BZ120" s="927"/>
      <c r="CA120" s="927">
        <v>2591194</v>
      </c>
      <c r="CB120" s="927"/>
      <c r="CC120" s="927"/>
      <c r="CD120" s="927"/>
      <c r="CE120" s="927"/>
      <c r="CF120" s="941">
        <v>69.400000000000006</v>
      </c>
      <c r="CG120" s="942"/>
      <c r="CH120" s="942"/>
      <c r="CI120" s="942"/>
      <c r="CJ120" s="942"/>
      <c r="CK120" s="1007" t="s">
        <v>442</v>
      </c>
      <c r="CL120" s="1008"/>
      <c r="CM120" s="1008"/>
      <c r="CN120" s="1008"/>
      <c r="CO120" s="1009"/>
      <c r="CP120" s="1015" t="s">
        <v>391</v>
      </c>
      <c r="CQ120" s="1016"/>
      <c r="CR120" s="1016"/>
      <c r="CS120" s="1016"/>
      <c r="CT120" s="1016"/>
      <c r="CU120" s="1016"/>
      <c r="CV120" s="1016"/>
      <c r="CW120" s="1016"/>
      <c r="CX120" s="1016"/>
      <c r="CY120" s="1016"/>
      <c r="CZ120" s="1016"/>
      <c r="DA120" s="1016"/>
      <c r="DB120" s="1016"/>
      <c r="DC120" s="1016"/>
      <c r="DD120" s="1016"/>
      <c r="DE120" s="1016"/>
      <c r="DF120" s="1017"/>
      <c r="DG120" s="926">
        <v>423256</v>
      </c>
      <c r="DH120" s="927"/>
      <c r="DI120" s="927"/>
      <c r="DJ120" s="927"/>
      <c r="DK120" s="927"/>
      <c r="DL120" s="927">
        <v>376731</v>
      </c>
      <c r="DM120" s="927"/>
      <c r="DN120" s="927"/>
      <c r="DO120" s="927"/>
      <c r="DP120" s="927"/>
      <c r="DQ120" s="927">
        <v>323213</v>
      </c>
      <c r="DR120" s="927"/>
      <c r="DS120" s="927"/>
      <c r="DT120" s="927"/>
      <c r="DU120" s="927"/>
      <c r="DV120" s="928">
        <v>8.6999999999999993</v>
      </c>
      <c r="DW120" s="928"/>
      <c r="DX120" s="928"/>
      <c r="DY120" s="928"/>
      <c r="DZ120" s="929"/>
    </row>
    <row r="121" spans="1:130" s="199" customFormat="1" ht="26.25" customHeight="1" x14ac:dyDescent="0.15">
      <c r="A121" s="1059"/>
      <c r="B121" s="946"/>
      <c r="C121" s="967" t="s">
        <v>443</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t="s">
        <v>113</v>
      </c>
      <c r="AB121" s="959"/>
      <c r="AC121" s="959"/>
      <c r="AD121" s="959"/>
      <c r="AE121" s="960"/>
      <c r="AF121" s="961" t="s">
        <v>113</v>
      </c>
      <c r="AG121" s="959"/>
      <c r="AH121" s="959"/>
      <c r="AI121" s="959"/>
      <c r="AJ121" s="960"/>
      <c r="AK121" s="961" t="s">
        <v>113</v>
      </c>
      <c r="AL121" s="959"/>
      <c r="AM121" s="959"/>
      <c r="AN121" s="959"/>
      <c r="AO121" s="960"/>
      <c r="AP121" s="962" t="s">
        <v>113</v>
      </c>
      <c r="AQ121" s="963"/>
      <c r="AR121" s="963"/>
      <c r="AS121" s="963"/>
      <c r="AT121" s="964"/>
      <c r="AU121" s="992"/>
      <c r="AV121" s="993"/>
      <c r="AW121" s="993"/>
      <c r="AX121" s="993"/>
      <c r="AY121" s="994"/>
      <c r="AZ121" s="949" t="s">
        <v>444</v>
      </c>
      <c r="BA121" s="950"/>
      <c r="BB121" s="950"/>
      <c r="BC121" s="950"/>
      <c r="BD121" s="950"/>
      <c r="BE121" s="950"/>
      <c r="BF121" s="950"/>
      <c r="BG121" s="950"/>
      <c r="BH121" s="950"/>
      <c r="BI121" s="950"/>
      <c r="BJ121" s="950"/>
      <c r="BK121" s="950"/>
      <c r="BL121" s="950"/>
      <c r="BM121" s="950"/>
      <c r="BN121" s="950"/>
      <c r="BO121" s="950"/>
      <c r="BP121" s="951"/>
      <c r="BQ121" s="919">
        <v>135313</v>
      </c>
      <c r="BR121" s="920"/>
      <c r="BS121" s="920"/>
      <c r="BT121" s="920"/>
      <c r="BU121" s="920"/>
      <c r="BV121" s="920">
        <v>138107</v>
      </c>
      <c r="BW121" s="920"/>
      <c r="BX121" s="920"/>
      <c r="BY121" s="920"/>
      <c r="BZ121" s="920"/>
      <c r="CA121" s="920">
        <v>119971</v>
      </c>
      <c r="CB121" s="920"/>
      <c r="CC121" s="920"/>
      <c r="CD121" s="920"/>
      <c r="CE121" s="920"/>
      <c r="CF121" s="914">
        <v>3.2</v>
      </c>
      <c r="CG121" s="915"/>
      <c r="CH121" s="915"/>
      <c r="CI121" s="915"/>
      <c r="CJ121" s="915"/>
      <c r="CK121" s="1010"/>
      <c r="CL121" s="1011"/>
      <c r="CM121" s="1011"/>
      <c r="CN121" s="1011"/>
      <c r="CO121" s="1012"/>
      <c r="CP121" s="1020" t="s">
        <v>389</v>
      </c>
      <c r="CQ121" s="1021"/>
      <c r="CR121" s="1021"/>
      <c r="CS121" s="1021"/>
      <c r="CT121" s="1021"/>
      <c r="CU121" s="1021"/>
      <c r="CV121" s="1021"/>
      <c r="CW121" s="1021"/>
      <c r="CX121" s="1021"/>
      <c r="CY121" s="1021"/>
      <c r="CZ121" s="1021"/>
      <c r="DA121" s="1021"/>
      <c r="DB121" s="1021"/>
      <c r="DC121" s="1021"/>
      <c r="DD121" s="1021"/>
      <c r="DE121" s="1021"/>
      <c r="DF121" s="1022"/>
      <c r="DG121" s="919">
        <v>92011</v>
      </c>
      <c r="DH121" s="920"/>
      <c r="DI121" s="920"/>
      <c r="DJ121" s="920"/>
      <c r="DK121" s="920"/>
      <c r="DL121" s="920">
        <v>107543</v>
      </c>
      <c r="DM121" s="920"/>
      <c r="DN121" s="920"/>
      <c r="DO121" s="920"/>
      <c r="DP121" s="920"/>
      <c r="DQ121" s="920">
        <v>116770</v>
      </c>
      <c r="DR121" s="920"/>
      <c r="DS121" s="920"/>
      <c r="DT121" s="920"/>
      <c r="DU121" s="920"/>
      <c r="DV121" s="921">
        <v>3.1</v>
      </c>
      <c r="DW121" s="921"/>
      <c r="DX121" s="921"/>
      <c r="DY121" s="921"/>
      <c r="DZ121" s="922"/>
    </row>
    <row r="122" spans="1:130" s="199" customFormat="1" ht="26.25" customHeight="1" x14ac:dyDescent="0.15">
      <c r="A122" s="1059"/>
      <c r="B122" s="946"/>
      <c r="C122" s="916" t="s">
        <v>426</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113</v>
      </c>
      <c r="AB122" s="959"/>
      <c r="AC122" s="959"/>
      <c r="AD122" s="959"/>
      <c r="AE122" s="960"/>
      <c r="AF122" s="961" t="s">
        <v>113</v>
      </c>
      <c r="AG122" s="959"/>
      <c r="AH122" s="959"/>
      <c r="AI122" s="959"/>
      <c r="AJ122" s="960"/>
      <c r="AK122" s="961" t="s">
        <v>113</v>
      </c>
      <c r="AL122" s="959"/>
      <c r="AM122" s="959"/>
      <c r="AN122" s="959"/>
      <c r="AO122" s="960"/>
      <c r="AP122" s="962" t="s">
        <v>113</v>
      </c>
      <c r="AQ122" s="963"/>
      <c r="AR122" s="963"/>
      <c r="AS122" s="963"/>
      <c r="AT122" s="964"/>
      <c r="AU122" s="992"/>
      <c r="AV122" s="993"/>
      <c r="AW122" s="993"/>
      <c r="AX122" s="993"/>
      <c r="AY122" s="994"/>
      <c r="AZ122" s="974" t="s">
        <v>445</v>
      </c>
      <c r="BA122" s="965"/>
      <c r="BB122" s="965"/>
      <c r="BC122" s="965"/>
      <c r="BD122" s="965"/>
      <c r="BE122" s="965"/>
      <c r="BF122" s="965"/>
      <c r="BG122" s="965"/>
      <c r="BH122" s="965"/>
      <c r="BI122" s="965"/>
      <c r="BJ122" s="965"/>
      <c r="BK122" s="965"/>
      <c r="BL122" s="965"/>
      <c r="BM122" s="965"/>
      <c r="BN122" s="965"/>
      <c r="BO122" s="965"/>
      <c r="BP122" s="966"/>
      <c r="BQ122" s="997">
        <v>9638404</v>
      </c>
      <c r="BR122" s="998"/>
      <c r="BS122" s="998"/>
      <c r="BT122" s="998"/>
      <c r="BU122" s="998"/>
      <c r="BV122" s="998">
        <v>9373073</v>
      </c>
      <c r="BW122" s="998"/>
      <c r="BX122" s="998"/>
      <c r="BY122" s="998"/>
      <c r="BZ122" s="998"/>
      <c r="CA122" s="998">
        <v>8988298</v>
      </c>
      <c r="CB122" s="998"/>
      <c r="CC122" s="998"/>
      <c r="CD122" s="998"/>
      <c r="CE122" s="998"/>
      <c r="CF122" s="1018">
        <v>240.7</v>
      </c>
      <c r="CG122" s="1019"/>
      <c r="CH122" s="1019"/>
      <c r="CI122" s="1019"/>
      <c r="CJ122" s="1019"/>
      <c r="CK122" s="1010"/>
      <c r="CL122" s="1011"/>
      <c r="CM122" s="1011"/>
      <c r="CN122" s="1011"/>
      <c r="CO122" s="1012"/>
      <c r="CP122" s="1020" t="s">
        <v>392</v>
      </c>
      <c r="CQ122" s="1021"/>
      <c r="CR122" s="1021"/>
      <c r="CS122" s="1021"/>
      <c r="CT122" s="1021"/>
      <c r="CU122" s="1021"/>
      <c r="CV122" s="1021"/>
      <c r="CW122" s="1021"/>
      <c r="CX122" s="1021"/>
      <c r="CY122" s="1021"/>
      <c r="CZ122" s="1021"/>
      <c r="DA122" s="1021"/>
      <c r="DB122" s="1021"/>
      <c r="DC122" s="1021"/>
      <c r="DD122" s="1021"/>
      <c r="DE122" s="1021"/>
      <c r="DF122" s="1022"/>
      <c r="DG122" s="919">
        <v>79374</v>
      </c>
      <c r="DH122" s="920"/>
      <c r="DI122" s="920"/>
      <c r="DJ122" s="920"/>
      <c r="DK122" s="920"/>
      <c r="DL122" s="920">
        <v>71293</v>
      </c>
      <c r="DM122" s="920"/>
      <c r="DN122" s="920"/>
      <c r="DO122" s="920"/>
      <c r="DP122" s="920"/>
      <c r="DQ122" s="920">
        <v>62856</v>
      </c>
      <c r="DR122" s="920"/>
      <c r="DS122" s="920"/>
      <c r="DT122" s="920"/>
      <c r="DU122" s="920"/>
      <c r="DV122" s="921">
        <v>1.7</v>
      </c>
      <c r="DW122" s="921"/>
      <c r="DX122" s="921"/>
      <c r="DY122" s="921"/>
      <c r="DZ122" s="922"/>
    </row>
    <row r="123" spans="1:130" s="199" customFormat="1" ht="26.25" customHeight="1" x14ac:dyDescent="0.15">
      <c r="A123" s="1059"/>
      <c r="B123" s="946"/>
      <c r="C123" s="916" t="s">
        <v>432</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113</v>
      </c>
      <c r="AB123" s="959"/>
      <c r="AC123" s="959"/>
      <c r="AD123" s="959"/>
      <c r="AE123" s="960"/>
      <c r="AF123" s="961" t="s">
        <v>113</v>
      </c>
      <c r="AG123" s="959"/>
      <c r="AH123" s="959"/>
      <c r="AI123" s="959"/>
      <c r="AJ123" s="960"/>
      <c r="AK123" s="961" t="s">
        <v>113</v>
      </c>
      <c r="AL123" s="959"/>
      <c r="AM123" s="959"/>
      <c r="AN123" s="959"/>
      <c r="AO123" s="960"/>
      <c r="AP123" s="962" t="s">
        <v>113</v>
      </c>
      <c r="AQ123" s="963"/>
      <c r="AR123" s="963"/>
      <c r="AS123" s="963"/>
      <c r="AT123" s="964"/>
      <c r="AU123" s="995"/>
      <c r="AV123" s="996"/>
      <c r="AW123" s="996"/>
      <c r="AX123" s="996"/>
      <c r="AY123" s="996"/>
      <c r="AZ123" s="230" t="s">
        <v>173</v>
      </c>
      <c r="BA123" s="230"/>
      <c r="BB123" s="230"/>
      <c r="BC123" s="230"/>
      <c r="BD123" s="230"/>
      <c r="BE123" s="230"/>
      <c r="BF123" s="230"/>
      <c r="BG123" s="230"/>
      <c r="BH123" s="230"/>
      <c r="BI123" s="230"/>
      <c r="BJ123" s="230"/>
      <c r="BK123" s="230"/>
      <c r="BL123" s="230"/>
      <c r="BM123" s="230"/>
      <c r="BN123" s="230"/>
      <c r="BO123" s="975" t="s">
        <v>446</v>
      </c>
      <c r="BP123" s="1006"/>
      <c r="BQ123" s="1065">
        <v>11116657</v>
      </c>
      <c r="BR123" s="1066"/>
      <c r="BS123" s="1066"/>
      <c r="BT123" s="1066"/>
      <c r="BU123" s="1066"/>
      <c r="BV123" s="1066">
        <v>11454130</v>
      </c>
      <c r="BW123" s="1066"/>
      <c r="BX123" s="1066"/>
      <c r="BY123" s="1066"/>
      <c r="BZ123" s="1066"/>
      <c r="CA123" s="1066">
        <v>11699463</v>
      </c>
      <c r="CB123" s="1066"/>
      <c r="CC123" s="1066"/>
      <c r="CD123" s="1066"/>
      <c r="CE123" s="1066"/>
      <c r="CF123" s="999"/>
      <c r="CG123" s="1000"/>
      <c r="CH123" s="1000"/>
      <c r="CI123" s="1000"/>
      <c r="CJ123" s="1001"/>
      <c r="CK123" s="1010"/>
      <c r="CL123" s="1011"/>
      <c r="CM123" s="1011"/>
      <c r="CN123" s="1011"/>
      <c r="CO123" s="1012"/>
      <c r="CP123" s="1020" t="s">
        <v>385</v>
      </c>
      <c r="CQ123" s="1021"/>
      <c r="CR123" s="1021"/>
      <c r="CS123" s="1021"/>
      <c r="CT123" s="1021"/>
      <c r="CU123" s="1021"/>
      <c r="CV123" s="1021"/>
      <c r="CW123" s="1021"/>
      <c r="CX123" s="1021"/>
      <c r="CY123" s="1021"/>
      <c r="CZ123" s="1021"/>
      <c r="DA123" s="1021"/>
      <c r="DB123" s="1021"/>
      <c r="DC123" s="1021"/>
      <c r="DD123" s="1021"/>
      <c r="DE123" s="1021"/>
      <c r="DF123" s="1022"/>
      <c r="DG123" s="958">
        <v>8816</v>
      </c>
      <c r="DH123" s="959"/>
      <c r="DI123" s="959"/>
      <c r="DJ123" s="959"/>
      <c r="DK123" s="960"/>
      <c r="DL123" s="961">
        <v>6007</v>
      </c>
      <c r="DM123" s="959"/>
      <c r="DN123" s="959"/>
      <c r="DO123" s="959"/>
      <c r="DP123" s="960"/>
      <c r="DQ123" s="961">
        <v>2008</v>
      </c>
      <c r="DR123" s="959"/>
      <c r="DS123" s="959"/>
      <c r="DT123" s="959"/>
      <c r="DU123" s="960"/>
      <c r="DV123" s="962">
        <v>0.1</v>
      </c>
      <c r="DW123" s="963"/>
      <c r="DX123" s="963"/>
      <c r="DY123" s="963"/>
      <c r="DZ123" s="964"/>
    </row>
    <row r="124" spans="1:130" s="199" customFormat="1" ht="26.25" customHeight="1" thickBot="1" x14ac:dyDescent="0.2">
      <c r="A124" s="1059"/>
      <c r="B124" s="946"/>
      <c r="C124" s="916" t="s">
        <v>435</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113</v>
      </c>
      <c r="AB124" s="959"/>
      <c r="AC124" s="959"/>
      <c r="AD124" s="959"/>
      <c r="AE124" s="960"/>
      <c r="AF124" s="961" t="s">
        <v>113</v>
      </c>
      <c r="AG124" s="959"/>
      <c r="AH124" s="959"/>
      <c r="AI124" s="959"/>
      <c r="AJ124" s="960"/>
      <c r="AK124" s="961" t="s">
        <v>113</v>
      </c>
      <c r="AL124" s="959"/>
      <c r="AM124" s="959"/>
      <c r="AN124" s="959"/>
      <c r="AO124" s="960"/>
      <c r="AP124" s="962" t="s">
        <v>113</v>
      </c>
      <c r="AQ124" s="963"/>
      <c r="AR124" s="963"/>
      <c r="AS124" s="963"/>
      <c r="AT124" s="964"/>
      <c r="AU124" s="1061" t="s">
        <v>447</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115.7</v>
      </c>
      <c r="BR124" s="1028"/>
      <c r="BS124" s="1028"/>
      <c r="BT124" s="1028"/>
      <c r="BU124" s="1028"/>
      <c r="BV124" s="1028">
        <v>110.5</v>
      </c>
      <c r="BW124" s="1028"/>
      <c r="BX124" s="1028"/>
      <c r="BY124" s="1028"/>
      <c r="BZ124" s="1028"/>
      <c r="CA124" s="1028">
        <v>83.5</v>
      </c>
      <c r="CB124" s="1028"/>
      <c r="CC124" s="1028"/>
      <c r="CD124" s="1028"/>
      <c r="CE124" s="1028"/>
      <c r="CF124" s="1029"/>
      <c r="CG124" s="1030"/>
      <c r="CH124" s="1030"/>
      <c r="CI124" s="1030"/>
      <c r="CJ124" s="1031"/>
      <c r="CK124" s="1013"/>
      <c r="CL124" s="1013"/>
      <c r="CM124" s="1013"/>
      <c r="CN124" s="1013"/>
      <c r="CO124" s="1014"/>
      <c r="CP124" s="1020" t="s">
        <v>448</v>
      </c>
      <c r="CQ124" s="1021"/>
      <c r="CR124" s="1021"/>
      <c r="CS124" s="1021"/>
      <c r="CT124" s="1021"/>
      <c r="CU124" s="1021"/>
      <c r="CV124" s="1021"/>
      <c r="CW124" s="1021"/>
      <c r="CX124" s="1021"/>
      <c r="CY124" s="1021"/>
      <c r="CZ124" s="1021"/>
      <c r="DA124" s="1021"/>
      <c r="DB124" s="1021"/>
      <c r="DC124" s="1021"/>
      <c r="DD124" s="1021"/>
      <c r="DE124" s="1021"/>
      <c r="DF124" s="1022"/>
      <c r="DG124" s="1005">
        <v>249</v>
      </c>
      <c r="DH124" s="984"/>
      <c r="DI124" s="984"/>
      <c r="DJ124" s="984"/>
      <c r="DK124" s="985"/>
      <c r="DL124" s="983">
        <v>521</v>
      </c>
      <c r="DM124" s="984"/>
      <c r="DN124" s="984"/>
      <c r="DO124" s="984"/>
      <c r="DP124" s="985"/>
      <c r="DQ124" s="983">
        <v>662</v>
      </c>
      <c r="DR124" s="984"/>
      <c r="DS124" s="984"/>
      <c r="DT124" s="984"/>
      <c r="DU124" s="985"/>
      <c r="DV124" s="986">
        <v>0</v>
      </c>
      <c r="DW124" s="987"/>
      <c r="DX124" s="987"/>
      <c r="DY124" s="987"/>
      <c r="DZ124" s="988"/>
    </row>
    <row r="125" spans="1:130" s="199" customFormat="1" ht="26.25" customHeight="1" x14ac:dyDescent="0.15">
      <c r="A125" s="1059"/>
      <c r="B125" s="946"/>
      <c r="C125" s="916" t="s">
        <v>437</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113</v>
      </c>
      <c r="AB125" s="959"/>
      <c r="AC125" s="959"/>
      <c r="AD125" s="959"/>
      <c r="AE125" s="960"/>
      <c r="AF125" s="961" t="s">
        <v>113</v>
      </c>
      <c r="AG125" s="959"/>
      <c r="AH125" s="959"/>
      <c r="AI125" s="959"/>
      <c r="AJ125" s="960"/>
      <c r="AK125" s="961" t="s">
        <v>113</v>
      </c>
      <c r="AL125" s="959"/>
      <c r="AM125" s="959"/>
      <c r="AN125" s="959"/>
      <c r="AO125" s="960"/>
      <c r="AP125" s="962" t="s">
        <v>113</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449</v>
      </c>
      <c r="CL125" s="1008"/>
      <c r="CM125" s="1008"/>
      <c r="CN125" s="1008"/>
      <c r="CO125" s="1009"/>
      <c r="CP125" s="940" t="s">
        <v>450</v>
      </c>
      <c r="CQ125" s="889"/>
      <c r="CR125" s="889"/>
      <c r="CS125" s="889"/>
      <c r="CT125" s="889"/>
      <c r="CU125" s="889"/>
      <c r="CV125" s="889"/>
      <c r="CW125" s="889"/>
      <c r="CX125" s="889"/>
      <c r="CY125" s="889"/>
      <c r="CZ125" s="889"/>
      <c r="DA125" s="889"/>
      <c r="DB125" s="889"/>
      <c r="DC125" s="889"/>
      <c r="DD125" s="889"/>
      <c r="DE125" s="889"/>
      <c r="DF125" s="890"/>
      <c r="DG125" s="926" t="s">
        <v>113</v>
      </c>
      <c r="DH125" s="927"/>
      <c r="DI125" s="927"/>
      <c r="DJ125" s="927"/>
      <c r="DK125" s="927"/>
      <c r="DL125" s="927" t="s">
        <v>113</v>
      </c>
      <c r="DM125" s="927"/>
      <c r="DN125" s="927"/>
      <c r="DO125" s="927"/>
      <c r="DP125" s="927"/>
      <c r="DQ125" s="927" t="s">
        <v>113</v>
      </c>
      <c r="DR125" s="927"/>
      <c r="DS125" s="927"/>
      <c r="DT125" s="927"/>
      <c r="DU125" s="927"/>
      <c r="DV125" s="928" t="s">
        <v>113</v>
      </c>
      <c r="DW125" s="928"/>
      <c r="DX125" s="928"/>
      <c r="DY125" s="928"/>
      <c r="DZ125" s="929"/>
    </row>
    <row r="126" spans="1:130" s="199" customFormat="1" ht="26.25" customHeight="1" thickBot="1" x14ac:dyDescent="0.2">
      <c r="A126" s="1059"/>
      <c r="B126" s="946"/>
      <c r="C126" s="916" t="s">
        <v>439</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113</v>
      </c>
      <c r="AB126" s="959"/>
      <c r="AC126" s="959"/>
      <c r="AD126" s="959"/>
      <c r="AE126" s="960"/>
      <c r="AF126" s="961" t="s">
        <v>113</v>
      </c>
      <c r="AG126" s="959"/>
      <c r="AH126" s="959"/>
      <c r="AI126" s="959"/>
      <c r="AJ126" s="960"/>
      <c r="AK126" s="961" t="s">
        <v>113</v>
      </c>
      <c r="AL126" s="959"/>
      <c r="AM126" s="959"/>
      <c r="AN126" s="959"/>
      <c r="AO126" s="960"/>
      <c r="AP126" s="962" t="s">
        <v>113</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451</v>
      </c>
      <c r="CQ126" s="950"/>
      <c r="CR126" s="950"/>
      <c r="CS126" s="950"/>
      <c r="CT126" s="950"/>
      <c r="CU126" s="950"/>
      <c r="CV126" s="950"/>
      <c r="CW126" s="950"/>
      <c r="CX126" s="950"/>
      <c r="CY126" s="950"/>
      <c r="CZ126" s="950"/>
      <c r="DA126" s="950"/>
      <c r="DB126" s="950"/>
      <c r="DC126" s="950"/>
      <c r="DD126" s="950"/>
      <c r="DE126" s="950"/>
      <c r="DF126" s="951"/>
      <c r="DG126" s="919" t="s">
        <v>113</v>
      </c>
      <c r="DH126" s="920"/>
      <c r="DI126" s="920"/>
      <c r="DJ126" s="920"/>
      <c r="DK126" s="920"/>
      <c r="DL126" s="920" t="s">
        <v>113</v>
      </c>
      <c r="DM126" s="920"/>
      <c r="DN126" s="920"/>
      <c r="DO126" s="920"/>
      <c r="DP126" s="920"/>
      <c r="DQ126" s="920" t="s">
        <v>113</v>
      </c>
      <c r="DR126" s="920"/>
      <c r="DS126" s="920"/>
      <c r="DT126" s="920"/>
      <c r="DU126" s="920"/>
      <c r="DV126" s="921" t="s">
        <v>113</v>
      </c>
      <c r="DW126" s="921"/>
      <c r="DX126" s="921"/>
      <c r="DY126" s="921"/>
      <c r="DZ126" s="922"/>
    </row>
    <row r="127" spans="1:130" s="199" customFormat="1" ht="26.25" customHeight="1" x14ac:dyDescent="0.15">
      <c r="A127" s="1060"/>
      <c r="B127" s="948"/>
      <c r="C127" s="1002" t="s">
        <v>452</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v>654</v>
      </c>
      <c r="AB127" s="959"/>
      <c r="AC127" s="959"/>
      <c r="AD127" s="959"/>
      <c r="AE127" s="960"/>
      <c r="AF127" s="961">
        <v>581</v>
      </c>
      <c r="AG127" s="959"/>
      <c r="AH127" s="959"/>
      <c r="AI127" s="959"/>
      <c r="AJ127" s="960"/>
      <c r="AK127" s="961">
        <v>500</v>
      </c>
      <c r="AL127" s="959"/>
      <c r="AM127" s="959"/>
      <c r="AN127" s="959"/>
      <c r="AO127" s="960"/>
      <c r="AP127" s="962">
        <v>0</v>
      </c>
      <c r="AQ127" s="963"/>
      <c r="AR127" s="963"/>
      <c r="AS127" s="963"/>
      <c r="AT127" s="964"/>
      <c r="AU127" s="235"/>
      <c r="AV127" s="235"/>
      <c r="AW127" s="235"/>
      <c r="AX127" s="1032" t="s">
        <v>453</v>
      </c>
      <c r="AY127" s="1033"/>
      <c r="AZ127" s="1033"/>
      <c r="BA127" s="1033"/>
      <c r="BB127" s="1033"/>
      <c r="BC127" s="1033"/>
      <c r="BD127" s="1033"/>
      <c r="BE127" s="1034"/>
      <c r="BF127" s="1035" t="s">
        <v>454</v>
      </c>
      <c r="BG127" s="1033"/>
      <c r="BH127" s="1033"/>
      <c r="BI127" s="1033"/>
      <c r="BJ127" s="1033"/>
      <c r="BK127" s="1033"/>
      <c r="BL127" s="1034"/>
      <c r="BM127" s="1035" t="s">
        <v>455</v>
      </c>
      <c r="BN127" s="1033"/>
      <c r="BO127" s="1033"/>
      <c r="BP127" s="1033"/>
      <c r="BQ127" s="1033"/>
      <c r="BR127" s="1033"/>
      <c r="BS127" s="1034"/>
      <c r="BT127" s="1035" t="s">
        <v>456</v>
      </c>
      <c r="BU127" s="1033"/>
      <c r="BV127" s="1033"/>
      <c r="BW127" s="1033"/>
      <c r="BX127" s="1033"/>
      <c r="BY127" s="1033"/>
      <c r="BZ127" s="1057"/>
      <c r="CA127" s="235"/>
      <c r="CB127" s="235"/>
      <c r="CC127" s="235"/>
      <c r="CD127" s="236"/>
      <c r="CE127" s="236"/>
      <c r="CF127" s="236"/>
      <c r="CG127" s="233"/>
      <c r="CH127" s="233"/>
      <c r="CI127" s="233"/>
      <c r="CJ127" s="234"/>
      <c r="CK127" s="1024"/>
      <c r="CL127" s="1011"/>
      <c r="CM127" s="1011"/>
      <c r="CN127" s="1011"/>
      <c r="CO127" s="1012"/>
      <c r="CP127" s="949" t="s">
        <v>457</v>
      </c>
      <c r="CQ127" s="950"/>
      <c r="CR127" s="950"/>
      <c r="CS127" s="950"/>
      <c r="CT127" s="950"/>
      <c r="CU127" s="950"/>
      <c r="CV127" s="950"/>
      <c r="CW127" s="950"/>
      <c r="CX127" s="950"/>
      <c r="CY127" s="950"/>
      <c r="CZ127" s="950"/>
      <c r="DA127" s="950"/>
      <c r="DB127" s="950"/>
      <c r="DC127" s="950"/>
      <c r="DD127" s="950"/>
      <c r="DE127" s="950"/>
      <c r="DF127" s="951"/>
      <c r="DG127" s="919" t="s">
        <v>113</v>
      </c>
      <c r="DH127" s="920"/>
      <c r="DI127" s="920"/>
      <c r="DJ127" s="920"/>
      <c r="DK127" s="920"/>
      <c r="DL127" s="920" t="s">
        <v>113</v>
      </c>
      <c r="DM127" s="920"/>
      <c r="DN127" s="920"/>
      <c r="DO127" s="920"/>
      <c r="DP127" s="920"/>
      <c r="DQ127" s="920" t="s">
        <v>113</v>
      </c>
      <c r="DR127" s="920"/>
      <c r="DS127" s="920"/>
      <c r="DT127" s="920"/>
      <c r="DU127" s="920"/>
      <c r="DV127" s="921" t="s">
        <v>113</v>
      </c>
      <c r="DW127" s="921"/>
      <c r="DX127" s="921"/>
      <c r="DY127" s="921"/>
      <c r="DZ127" s="922"/>
    </row>
    <row r="128" spans="1:130" s="199" customFormat="1" ht="26.25" customHeight="1" thickBot="1" x14ac:dyDescent="0.2">
      <c r="A128" s="1043" t="s">
        <v>458</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459</v>
      </c>
      <c r="X128" s="1045"/>
      <c r="Y128" s="1045"/>
      <c r="Z128" s="1046"/>
      <c r="AA128" s="1047">
        <v>24617</v>
      </c>
      <c r="AB128" s="1048"/>
      <c r="AC128" s="1048"/>
      <c r="AD128" s="1048"/>
      <c r="AE128" s="1049"/>
      <c r="AF128" s="1050">
        <v>17500</v>
      </c>
      <c r="AG128" s="1048"/>
      <c r="AH128" s="1048"/>
      <c r="AI128" s="1048"/>
      <c r="AJ128" s="1049"/>
      <c r="AK128" s="1050">
        <v>17513</v>
      </c>
      <c r="AL128" s="1048"/>
      <c r="AM128" s="1048"/>
      <c r="AN128" s="1048"/>
      <c r="AO128" s="1049"/>
      <c r="AP128" s="1051"/>
      <c r="AQ128" s="1052"/>
      <c r="AR128" s="1052"/>
      <c r="AS128" s="1052"/>
      <c r="AT128" s="1053"/>
      <c r="AU128" s="235"/>
      <c r="AV128" s="235"/>
      <c r="AW128" s="235"/>
      <c r="AX128" s="888" t="s">
        <v>460</v>
      </c>
      <c r="AY128" s="889"/>
      <c r="AZ128" s="889"/>
      <c r="BA128" s="889"/>
      <c r="BB128" s="889"/>
      <c r="BC128" s="889"/>
      <c r="BD128" s="889"/>
      <c r="BE128" s="890"/>
      <c r="BF128" s="1054" t="s">
        <v>113</v>
      </c>
      <c r="BG128" s="1055"/>
      <c r="BH128" s="1055"/>
      <c r="BI128" s="1055"/>
      <c r="BJ128" s="1055"/>
      <c r="BK128" s="1055"/>
      <c r="BL128" s="1056"/>
      <c r="BM128" s="1054">
        <v>15</v>
      </c>
      <c r="BN128" s="1055"/>
      <c r="BO128" s="1055"/>
      <c r="BP128" s="1055"/>
      <c r="BQ128" s="1055"/>
      <c r="BR128" s="1055"/>
      <c r="BS128" s="1056"/>
      <c r="BT128" s="1054">
        <v>20</v>
      </c>
      <c r="BU128" s="1055"/>
      <c r="BV128" s="1055"/>
      <c r="BW128" s="1055"/>
      <c r="BX128" s="1055"/>
      <c r="BY128" s="1055"/>
      <c r="BZ128" s="1079"/>
      <c r="CA128" s="236"/>
      <c r="CB128" s="236"/>
      <c r="CC128" s="236"/>
      <c r="CD128" s="236"/>
      <c r="CE128" s="236"/>
      <c r="CF128" s="236"/>
      <c r="CG128" s="233"/>
      <c r="CH128" s="233"/>
      <c r="CI128" s="233"/>
      <c r="CJ128" s="234"/>
      <c r="CK128" s="1025"/>
      <c r="CL128" s="1026"/>
      <c r="CM128" s="1026"/>
      <c r="CN128" s="1026"/>
      <c r="CO128" s="1027"/>
      <c r="CP128" s="1036" t="s">
        <v>461</v>
      </c>
      <c r="CQ128" s="1037"/>
      <c r="CR128" s="1037"/>
      <c r="CS128" s="1037"/>
      <c r="CT128" s="1037"/>
      <c r="CU128" s="1037"/>
      <c r="CV128" s="1037"/>
      <c r="CW128" s="1037"/>
      <c r="CX128" s="1037"/>
      <c r="CY128" s="1037"/>
      <c r="CZ128" s="1037"/>
      <c r="DA128" s="1037"/>
      <c r="DB128" s="1037"/>
      <c r="DC128" s="1037"/>
      <c r="DD128" s="1037"/>
      <c r="DE128" s="1037"/>
      <c r="DF128" s="1038"/>
      <c r="DG128" s="1039" t="s">
        <v>113</v>
      </c>
      <c r="DH128" s="1040"/>
      <c r="DI128" s="1040"/>
      <c r="DJ128" s="1040"/>
      <c r="DK128" s="1040"/>
      <c r="DL128" s="1040" t="s">
        <v>113</v>
      </c>
      <c r="DM128" s="1040"/>
      <c r="DN128" s="1040"/>
      <c r="DO128" s="1040"/>
      <c r="DP128" s="1040"/>
      <c r="DQ128" s="1040" t="s">
        <v>113</v>
      </c>
      <c r="DR128" s="1040"/>
      <c r="DS128" s="1040"/>
      <c r="DT128" s="1040"/>
      <c r="DU128" s="1040"/>
      <c r="DV128" s="1041" t="s">
        <v>113</v>
      </c>
      <c r="DW128" s="1041"/>
      <c r="DX128" s="1041"/>
      <c r="DY128" s="1041"/>
      <c r="DZ128" s="1042"/>
    </row>
    <row r="129" spans="1:131" s="199"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462</v>
      </c>
      <c r="X129" s="1074"/>
      <c r="Y129" s="1074"/>
      <c r="Z129" s="1075"/>
      <c r="AA129" s="958">
        <v>4843884</v>
      </c>
      <c r="AB129" s="959"/>
      <c r="AC129" s="959"/>
      <c r="AD129" s="959"/>
      <c r="AE129" s="960"/>
      <c r="AF129" s="961">
        <v>4955370</v>
      </c>
      <c r="AG129" s="959"/>
      <c r="AH129" s="959"/>
      <c r="AI129" s="959"/>
      <c r="AJ129" s="960"/>
      <c r="AK129" s="961">
        <v>4850750</v>
      </c>
      <c r="AL129" s="959"/>
      <c r="AM129" s="959"/>
      <c r="AN129" s="959"/>
      <c r="AO129" s="960"/>
      <c r="AP129" s="1076"/>
      <c r="AQ129" s="1077"/>
      <c r="AR129" s="1077"/>
      <c r="AS129" s="1077"/>
      <c r="AT129" s="1078"/>
      <c r="AU129" s="237"/>
      <c r="AV129" s="237"/>
      <c r="AW129" s="237"/>
      <c r="AX129" s="1067" t="s">
        <v>463</v>
      </c>
      <c r="AY129" s="950"/>
      <c r="AZ129" s="950"/>
      <c r="BA129" s="950"/>
      <c r="BB129" s="950"/>
      <c r="BC129" s="950"/>
      <c r="BD129" s="950"/>
      <c r="BE129" s="951"/>
      <c r="BF129" s="1068" t="s">
        <v>113</v>
      </c>
      <c r="BG129" s="1069"/>
      <c r="BH129" s="1069"/>
      <c r="BI129" s="1069"/>
      <c r="BJ129" s="1069"/>
      <c r="BK129" s="1069"/>
      <c r="BL129" s="1070"/>
      <c r="BM129" s="1068">
        <v>20</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30" t="s">
        <v>464</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465</v>
      </c>
      <c r="X130" s="1074"/>
      <c r="Y130" s="1074"/>
      <c r="Z130" s="1075"/>
      <c r="AA130" s="958">
        <v>1121827</v>
      </c>
      <c r="AB130" s="959"/>
      <c r="AC130" s="959"/>
      <c r="AD130" s="959"/>
      <c r="AE130" s="960"/>
      <c r="AF130" s="961">
        <v>1104343</v>
      </c>
      <c r="AG130" s="959"/>
      <c r="AH130" s="959"/>
      <c r="AI130" s="959"/>
      <c r="AJ130" s="960"/>
      <c r="AK130" s="961">
        <v>1116194</v>
      </c>
      <c r="AL130" s="959"/>
      <c r="AM130" s="959"/>
      <c r="AN130" s="959"/>
      <c r="AO130" s="960"/>
      <c r="AP130" s="1076"/>
      <c r="AQ130" s="1077"/>
      <c r="AR130" s="1077"/>
      <c r="AS130" s="1077"/>
      <c r="AT130" s="1078"/>
      <c r="AU130" s="237"/>
      <c r="AV130" s="237"/>
      <c r="AW130" s="237"/>
      <c r="AX130" s="1067" t="s">
        <v>466</v>
      </c>
      <c r="AY130" s="950"/>
      <c r="AZ130" s="950"/>
      <c r="BA130" s="950"/>
      <c r="BB130" s="950"/>
      <c r="BC130" s="950"/>
      <c r="BD130" s="950"/>
      <c r="BE130" s="951"/>
      <c r="BF130" s="1104">
        <v>7.4</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467</v>
      </c>
      <c r="X131" s="1112"/>
      <c r="Y131" s="1112"/>
      <c r="Z131" s="1113"/>
      <c r="AA131" s="1005">
        <v>3722057</v>
      </c>
      <c r="AB131" s="984"/>
      <c r="AC131" s="984"/>
      <c r="AD131" s="984"/>
      <c r="AE131" s="985"/>
      <c r="AF131" s="983">
        <v>3851027</v>
      </c>
      <c r="AG131" s="984"/>
      <c r="AH131" s="984"/>
      <c r="AI131" s="984"/>
      <c r="AJ131" s="985"/>
      <c r="AK131" s="983">
        <v>3734556</v>
      </c>
      <c r="AL131" s="984"/>
      <c r="AM131" s="984"/>
      <c r="AN131" s="984"/>
      <c r="AO131" s="985"/>
      <c r="AP131" s="1114"/>
      <c r="AQ131" s="1115"/>
      <c r="AR131" s="1115"/>
      <c r="AS131" s="1115"/>
      <c r="AT131" s="1116"/>
      <c r="AU131" s="237"/>
      <c r="AV131" s="237"/>
      <c r="AW131" s="237"/>
      <c r="AX131" s="1086" t="s">
        <v>468</v>
      </c>
      <c r="AY131" s="1037"/>
      <c r="AZ131" s="1037"/>
      <c r="BA131" s="1037"/>
      <c r="BB131" s="1037"/>
      <c r="BC131" s="1037"/>
      <c r="BD131" s="1037"/>
      <c r="BE131" s="1038"/>
      <c r="BF131" s="1087">
        <v>83.5</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093" t="s">
        <v>469</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470</v>
      </c>
      <c r="W132" s="1097"/>
      <c r="X132" s="1097"/>
      <c r="Y132" s="1097"/>
      <c r="Z132" s="1098"/>
      <c r="AA132" s="1099">
        <v>7.9781421940000001</v>
      </c>
      <c r="AB132" s="1100"/>
      <c r="AC132" s="1100"/>
      <c r="AD132" s="1100"/>
      <c r="AE132" s="1101"/>
      <c r="AF132" s="1102">
        <v>6.4831537150000003</v>
      </c>
      <c r="AG132" s="1100"/>
      <c r="AH132" s="1100"/>
      <c r="AI132" s="1100"/>
      <c r="AJ132" s="1101"/>
      <c r="AK132" s="1102">
        <v>7.9973630059999996</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471</v>
      </c>
      <c r="W133" s="1080"/>
      <c r="X133" s="1080"/>
      <c r="Y133" s="1080"/>
      <c r="Z133" s="1081"/>
      <c r="AA133" s="1082">
        <v>10.3</v>
      </c>
      <c r="AB133" s="1083"/>
      <c r="AC133" s="1083"/>
      <c r="AD133" s="1083"/>
      <c r="AE133" s="1084"/>
      <c r="AF133" s="1082">
        <v>8.4</v>
      </c>
      <c r="AG133" s="1083"/>
      <c r="AH133" s="1083"/>
      <c r="AI133" s="1083"/>
      <c r="AJ133" s="1084"/>
      <c r="AK133" s="1082">
        <v>7.4</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election activeCell="B3" sqref="B3:CB4"/>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69"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9" zoomScale="70" zoomScaleSheetLayoutView="70" workbookViewId="0">
      <selection activeCell="K48" sqref="K48"/>
    </sheetView>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472</v>
      </c>
      <c r="B5" s="248"/>
      <c r="C5" s="248"/>
      <c r="D5" s="248"/>
      <c r="E5" s="248"/>
      <c r="F5" s="248"/>
      <c r="G5" s="248"/>
      <c r="H5" s="248"/>
      <c r="I5" s="248"/>
      <c r="J5" s="248"/>
      <c r="K5" s="248"/>
      <c r="L5" s="248"/>
      <c r="M5" s="248"/>
      <c r="N5" s="248"/>
      <c r="O5" s="249"/>
    </row>
    <row r="6" spans="1:16" x14ac:dyDescent="0.15">
      <c r="A6" s="250"/>
      <c r="B6" s="246"/>
      <c r="C6" s="246"/>
      <c r="D6" s="246"/>
      <c r="E6" s="246"/>
      <c r="F6" s="246"/>
      <c r="G6" s="251" t="s">
        <v>473</v>
      </c>
      <c r="H6" s="251"/>
      <c r="I6" s="251"/>
      <c r="J6" s="251"/>
      <c r="K6" s="246"/>
      <c r="L6" s="246"/>
      <c r="M6" s="246"/>
      <c r="N6" s="246"/>
    </row>
    <row r="7" spans="1:16" x14ac:dyDescent="0.15">
      <c r="A7" s="250"/>
      <c r="B7" s="246"/>
      <c r="C7" s="246"/>
      <c r="D7" s="246"/>
      <c r="E7" s="246"/>
      <c r="F7" s="246"/>
      <c r="G7" s="253"/>
      <c r="H7" s="254"/>
      <c r="I7" s="254"/>
      <c r="J7" s="255"/>
      <c r="K7" s="1120" t="s">
        <v>474</v>
      </c>
      <c r="L7" s="256"/>
      <c r="M7" s="257" t="s">
        <v>475</v>
      </c>
      <c r="N7" s="258"/>
    </row>
    <row r="8" spans="1:16" x14ac:dyDescent="0.15">
      <c r="A8" s="250"/>
      <c r="B8" s="246"/>
      <c r="C8" s="246"/>
      <c r="D8" s="246"/>
      <c r="E8" s="246"/>
      <c r="F8" s="246"/>
      <c r="G8" s="259"/>
      <c r="H8" s="260"/>
      <c r="I8" s="260"/>
      <c r="J8" s="261"/>
      <c r="K8" s="1121"/>
      <c r="L8" s="262" t="s">
        <v>476</v>
      </c>
      <c r="M8" s="263" t="s">
        <v>477</v>
      </c>
      <c r="N8" s="264" t="s">
        <v>478</v>
      </c>
    </row>
    <row r="9" spans="1:16" x14ac:dyDescent="0.15">
      <c r="A9" s="250"/>
      <c r="B9" s="246"/>
      <c r="C9" s="246"/>
      <c r="D9" s="246"/>
      <c r="E9" s="246"/>
      <c r="F9" s="246"/>
      <c r="G9" s="1122" t="s">
        <v>479</v>
      </c>
      <c r="H9" s="1123"/>
      <c r="I9" s="1123"/>
      <c r="J9" s="1124"/>
      <c r="K9" s="265">
        <v>1312807</v>
      </c>
      <c r="L9" s="266">
        <v>140152</v>
      </c>
      <c r="M9" s="267">
        <v>107954</v>
      </c>
      <c r="N9" s="268">
        <v>29.8</v>
      </c>
    </row>
    <row r="10" spans="1:16" x14ac:dyDescent="0.15">
      <c r="A10" s="250"/>
      <c r="B10" s="246"/>
      <c r="C10" s="246"/>
      <c r="D10" s="246"/>
      <c r="E10" s="246"/>
      <c r="F10" s="246"/>
      <c r="G10" s="1122" t="s">
        <v>480</v>
      </c>
      <c r="H10" s="1123"/>
      <c r="I10" s="1123"/>
      <c r="J10" s="1124"/>
      <c r="K10" s="269">
        <v>116388</v>
      </c>
      <c r="L10" s="270">
        <v>12425</v>
      </c>
      <c r="M10" s="271">
        <v>12579</v>
      </c>
      <c r="N10" s="272">
        <v>-1.2</v>
      </c>
    </row>
    <row r="11" spans="1:16" ht="13.5" customHeight="1" x14ac:dyDescent="0.15">
      <c r="A11" s="250"/>
      <c r="B11" s="246"/>
      <c r="C11" s="246"/>
      <c r="D11" s="246"/>
      <c r="E11" s="246"/>
      <c r="F11" s="246"/>
      <c r="G11" s="1122" t="s">
        <v>481</v>
      </c>
      <c r="H11" s="1123"/>
      <c r="I11" s="1123"/>
      <c r="J11" s="1124"/>
      <c r="K11" s="269">
        <v>9092</v>
      </c>
      <c r="L11" s="270">
        <v>971</v>
      </c>
      <c r="M11" s="271">
        <v>13215</v>
      </c>
      <c r="N11" s="272">
        <v>-92.7</v>
      </c>
    </row>
    <row r="12" spans="1:16" ht="13.5" customHeight="1" x14ac:dyDescent="0.15">
      <c r="A12" s="250"/>
      <c r="B12" s="246"/>
      <c r="C12" s="246"/>
      <c r="D12" s="246"/>
      <c r="E12" s="246"/>
      <c r="F12" s="246"/>
      <c r="G12" s="1122" t="s">
        <v>482</v>
      </c>
      <c r="H12" s="1123"/>
      <c r="I12" s="1123"/>
      <c r="J12" s="1124"/>
      <c r="K12" s="269">
        <v>342337</v>
      </c>
      <c r="L12" s="270">
        <v>36547</v>
      </c>
      <c r="M12" s="271">
        <v>1280</v>
      </c>
      <c r="N12" s="272">
        <v>2755.2</v>
      </c>
    </row>
    <row r="13" spans="1:16" ht="13.5" customHeight="1" x14ac:dyDescent="0.15">
      <c r="A13" s="250"/>
      <c r="B13" s="246"/>
      <c r="C13" s="246"/>
      <c r="D13" s="246"/>
      <c r="E13" s="246"/>
      <c r="F13" s="246"/>
      <c r="G13" s="1122" t="s">
        <v>483</v>
      </c>
      <c r="H13" s="1123"/>
      <c r="I13" s="1123"/>
      <c r="J13" s="1124"/>
      <c r="K13" s="269" t="s">
        <v>484</v>
      </c>
      <c r="L13" s="270" t="s">
        <v>484</v>
      </c>
      <c r="M13" s="271" t="s">
        <v>484</v>
      </c>
      <c r="N13" s="272" t="s">
        <v>484</v>
      </c>
    </row>
    <row r="14" spans="1:16" ht="13.5" customHeight="1" x14ac:dyDescent="0.15">
      <c r="A14" s="250"/>
      <c r="B14" s="246"/>
      <c r="C14" s="246"/>
      <c r="D14" s="246"/>
      <c r="E14" s="246"/>
      <c r="F14" s="246"/>
      <c r="G14" s="1122" t="s">
        <v>485</v>
      </c>
      <c r="H14" s="1123"/>
      <c r="I14" s="1123"/>
      <c r="J14" s="1124"/>
      <c r="K14" s="269">
        <v>159438</v>
      </c>
      <c r="L14" s="270">
        <v>17021</v>
      </c>
      <c r="M14" s="271">
        <v>5658</v>
      </c>
      <c r="N14" s="272">
        <v>200.8</v>
      </c>
    </row>
    <row r="15" spans="1:16" ht="13.5" customHeight="1" x14ac:dyDescent="0.15">
      <c r="A15" s="250"/>
      <c r="B15" s="246"/>
      <c r="C15" s="246"/>
      <c r="D15" s="246"/>
      <c r="E15" s="246"/>
      <c r="F15" s="246"/>
      <c r="G15" s="1122" t="s">
        <v>486</v>
      </c>
      <c r="H15" s="1123"/>
      <c r="I15" s="1123"/>
      <c r="J15" s="1124"/>
      <c r="K15" s="269">
        <v>18502</v>
      </c>
      <c r="L15" s="270">
        <v>1975</v>
      </c>
      <c r="M15" s="271">
        <v>2915</v>
      </c>
      <c r="N15" s="272">
        <v>-32.200000000000003</v>
      </c>
    </row>
    <row r="16" spans="1:16" x14ac:dyDescent="0.15">
      <c r="A16" s="250"/>
      <c r="B16" s="246"/>
      <c r="C16" s="246"/>
      <c r="D16" s="246"/>
      <c r="E16" s="246"/>
      <c r="F16" s="246"/>
      <c r="G16" s="1125" t="s">
        <v>487</v>
      </c>
      <c r="H16" s="1126"/>
      <c r="I16" s="1126"/>
      <c r="J16" s="1127"/>
      <c r="K16" s="270">
        <v>-142369</v>
      </c>
      <c r="L16" s="270">
        <v>-15199</v>
      </c>
      <c r="M16" s="271">
        <v>-10925</v>
      </c>
      <c r="N16" s="272">
        <v>39.1</v>
      </c>
    </row>
    <row r="17" spans="1:16" x14ac:dyDescent="0.15">
      <c r="A17" s="250"/>
      <c r="B17" s="246"/>
      <c r="C17" s="246"/>
      <c r="D17" s="246"/>
      <c r="E17" s="246"/>
      <c r="F17" s="246"/>
      <c r="G17" s="1125" t="s">
        <v>173</v>
      </c>
      <c r="H17" s="1126"/>
      <c r="I17" s="1126"/>
      <c r="J17" s="1127"/>
      <c r="K17" s="270">
        <v>1816195</v>
      </c>
      <c r="L17" s="270">
        <v>193893</v>
      </c>
      <c r="M17" s="271">
        <v>132676</v>
      </c>
      <c r="N17" s="272">
        <v>46.1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488</v>
      </c>
      <c r="H19" s="246"/>
      <c r="I19" s="246"/>
      <c r="J19" s="246"/>
      <c r="K19" s="246"/>
      <c r="L19" s="246"/>
      <c r="M19" s="246"/>
      <c r="N19" s="246"/>
    </row>
    <row r="20" spans="1:16" x14ac:dyDescent="0.15">
      <c r="A20" s="250"/>
      <c r="B20" s="246"/>
      <c r="C20" s="246"/>
      <c r="D20" s="246"/>
      <c r="E20" s="246"/>
      <c r="F20" s="246"/>
      <c r="G20" s="274"/>
      <c r="H20" s="275"/>
      <c r="I20" s="275"/>
      <c r="J20" s="276"/>
      <c r="K20" s="277" t="s">
        <v>489</v>
      </c>
      <c r="L20" s="278" t="s">
        <v>490</v>
      </c>
      <c r="M20" s="279" t="s">
        <v>491</v>
      </c>
      <c r="N20" s="280"/>
    </row>
    <row r="21" spans="1:16" s="286" customFormat="1" x14ac:dyDescent="0.15">
      <c r="A21" s="281"/>
      <c r="B21" s="251"/>
      <c r="C21" s="251"/>
      <c r="D21" s="251"/>
      <c r="E21" s="251"/>
      <c r="F21" s="251"/>
      <c r="G21" s="1117" t="s">
        <v>492</v>
      </c>
      <c r="H21" s="1118"/>
      <c r="I21" s="1118"/>
      <c r="J21" s="1119"/>
      <c r="K21" s="282">
        <v>16.97</v>
      </c>
      <c r="L21" s="283">
        <v>12.61</v>
      </c>
      <c r="M21" s="284">
        <v>4.3600000000000003</v>
      </c>
      <c r="N21" s="251"/>
      <c r="O21" s="285"/>
      <c r="P21" s="281"/>
    </row>
    <row r="22" spans="1:16" s="286" customFormat="1" x14ac:dyDescent="0.15">
      <c r="A22" s="281"/>
      <c r="B22" s="251"/>
      <c r="C22" s="251"/>
      <c r="D22" s="251"/>
      <c r="E22" s="251"/>
      <c r="F22" s="251"/>
      <c r="G22" s="1117" t="s">
        <v>493</v>
      </c>
      <c r="H22" s="1118"/>
      <c r="I22" s="1118"/>
      <c r="J22" s="1119"/>
      <c r="K22" s="287">
        <v>90.7</v>
      </c>
      <c r="L22" s="288">
        <v>96.2</v>
      </c>
      <c r="M22" s="289">
        <v>-5.5</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494</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495</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496</v>
      </c>
      <c r="H29" s="251"/>
      <c r="I29" s="251"/>
      <c r="J29" s="251"/>
      <c r="K29" s="246"/>
      <c r="L29" s="246"/>
      <c r="M29" s="246"/>
      <c r="N29" s="246"/>
      <c r="O29" s="295"/>
    </row>
    <row r="30" spans="1:16" x14ac:dyDescent="0.15">
      <c r="A30" s="250"/>
      <c r="B30" s="246"/>
      <c r="C30" s="246"/>
      <c r="D30" s="246"/>
      <c r="E30" s="246"/>
      <c r="F30" s="246"/>
      <c r="G30" s="253"/>
      <c r="H30" s="254"/>
      <c r="I30" s="254"/>
      <c r="J30" s="255"/>
      <c r="K30" s="1120" t="s">
        <v>474</v>
      </c>
      <c r="L30" s="256"/>
      <c r="M30" s="257" t="s">
        <v>475</v>
      </c>
      <c r="N30" s="258"/>
    </row>
    <row r="31" spans="1:16" x14ac:dyDescent="0.15">
      <c r="A31" s="250"/>
      <c r="B31" s="246"/>
      <c r="C31" s="246"/>
      <c r="D31" s="246"/>
      <c r="E31" s="246"/>
      <c r="F31" s="246"/>
      <c r="G31" s="259"/>
      <c r="H31" s="260"/>
      <c r="I31" s="260"/>
      <c r="J31" s="261"/>
      <c r="K31" s="1121"/>
      <c r="L31" s="262" t="s">
        <v>476</v>
      </c>
      <c r="M31" s="263" t="s">
        <v>477</v>
      </c>
      <c r="N31" s="264" t="s">
        <v>478</v>
      </c>
    </row>
    <row r="32" spans="1:16" ht="27" customHeight="1" x14ac:dyDescent="0.15">
      <c r="A32" s="250"/>
      <c r="B32" s="246"/>
      <c r="C32" s="246"/>
      <c r="D32" s="246"/>
      <c r="E32" s="246"/>
      <c r="F32" s="246"/>
      <c r="G32" s="1133" t="s">
        <v>497</v>
      </c>
      <c r="H32" s="1134"/>
      <c r="I32" s="1134"/>
      <c r="J32" s="1135"/>
      <c r="K32" s="296">
        <v>1152115</v>
      </c>
      <c r="L32" s="296">
        <v>122997</v>
      </c>
      <c r="M32" s="297">
        <v>67314</v>
      </c>
      <c r="N32" s="298">
        <v>82.7</v>
      </c>
    </row>
    <row r="33" spans="1:16" ht="13.5" customHeight="1" x14ac:dyDescent="0.15">
      <c r="A33" s="250"/>
      <c r="B33" s="246"/>
      <c r="C33" s="246"/>
      <c r="D33" s="246"/>
      <c r="E33" s="246"/>
      <c r="F33" s="246"/>
      <c r="G33" s="1133" t="s">
        <v>498</v>
      </c>
      <c r="H33" s="1134"/>
      <c r="I33" s="1134"/>
      <c r="J33" s="1135"/>
      <c r="K33" s="296" t="s">
        <v>484</v>
      </c>
      <c r="L33" s="296" t="s">
        <v>484</v>
      </c>
      <c r="M33" s="297" t="s">
        <v>484</v>
      </c>
      <c r="N33" s="298" t="s">
        <v>484</v>
      </c>
    </row>
    <row r="34" spans="1:16" ht="27" customHeight="1" x14ac:dyDescent="0.15">
      <c r="A34" s="250"/>
      <c r="B34" s="246"/>
      <c r="C34" s="246"/>
      <c r="D34" s="246"/>
      <c r="E34" s="246"/>
      <c r="F34" s="246"/>
      <c r="G34" s="1133" t="s">
        <v>499</v>
      </c>
      <c r="H34" s="1134"/>
      <c r="I34" s="1134"/>
      <c r="J34" s="1135"/>
      <c r="K34" s="296" t="s">
        <v>484</v>
      </c>
      <c r="L34" s="296" t="s">
        <v>484</v>
      </c>
      <c r="M34" s="297" t="s">
        <v>484</v>
      </c>
      <c r="N34" s="298" t="s">
        <v>484</v>
      </c>
    </row>
    <row r="35" spans="1:16" ht="27" customHeight="1" x14ac:dyDescent="0.15">
      <c r="A35" s="250"/>
      <c r="B35" s="246"/>
      <c r="C35" s="246"/>
      <c r="D35" s="246"/>
      <c r="E35" s="246"/>
      <c r="F35" s="246"/>
      <c r="G35" s="1133" t="s">
        <v>500</v>
      </c>
      <c r="H35" s="1134"/>
      <c r="I35" s="1134"/>
      <c r="J35" s="1135"/>
      <c r="K35" s="296">
        <v>76161</v>
      </c>
      <c r="L35" s="296">
        <v>8131</v>
      </c>
      <c r="M35" s="297">
        <v>23478</v>
      </c>
      <c r="N35" s="298">
        <v>-65.400000000000006</v>
      </c>
    </row>
    <row r="36" spans="1:16" ht="27" customHeight="1" x14ac:dyDescent="0.15">
      <c r="A36" s="250"/>
      <c r="B36" s="246"/>
      <c r="C36" s="246"/>
      <c r="D36" s="246"/>
      <c r="E36" s="246"/>
      <c r="F36" s="246"/>
      <c r="G36" s="1133" t="s">
        <v>501</v>
      </c>
      <c r="H36" s="1134"/>
      <c r="I36" s="1134"/>
      <c r="J36" s="1135"/>
      <c r="K36" s="296">
        <v>203597</v>
      </c>
      <c r="L36" s="296">
        <v>21736</v>
      </c>
      <c r="M36" s="297">
        <v>4589</v>
      </c>
      <c r="N36" s="298">
        <v>373.7</v>
      </c>
    </row>
    <row r="37" spans="1:16" ht="13.5" customHeight="1" x14ac:dyDescent="0.15">
      <c r="A37" s="250"/>
      <c r="B37" s="246"/>
      <c r="C37" s="246"/>
      <c r="D37" s="246"/>
      <c r="E37" s="246"/>
      <c r="F37" s="246"/>
      <c r="G37" s="1133" t="s">
        <v>502</v>
      </c>
      <c r="H37" s="1134"/>
      <c r="I37" s="1134"/>
      <c r="J37" s="1135"/>
      <c r="K37" s="296">
        <v>500</v>
      </c>
      <c r="L37" s="296">
        <v>53</v>
      </c>
      <c r="M37" s="297">
        <v>859</v>
      </c>
      <c r="N37" s="298">
        <v>-93.8</v>
      </c>
    </row>
    <row r="38" spans="1:16" ht="27" customHeight="1" x14ac:dyDescent="0.15">
      <c r="A38" s="250"/>
      <c r="B38" s="246"/>
      <c r="C38" s="246"/>
      <c r="D38" s="246"/>
      <c r="E38" s="246"/>
      <c r="F38" s="246"/>
      <c r="G38" s="1136" t="s">
        <v>503</v>
      </c>
      <c r="H38" s="1137"/>
      <c r="I38" s="1137"/>
      <c r="J38" s="1138"/>
      <c r="K38" s="299" t="s">
        <v>484</v>
      </c>
      <c r="L38" s="299" t="s">
        <v>484</v>
      </c>
      <c r="M38" s="300">
        <v>2</v>
      </c>
      <c r="N38" s="301" t="s">
        <v>484</v>
      </c>
      <c r="O38" s="295"/>
    </row>
    <row r="39" spans="1:16" x14ac:dyDescent="0.15">
      <c r="A39" s="250"/>
      <c r="B39" s="246"/>
      <c r="C39" s="246"/>
      <c r="D39" s="246"/>
      <c r="E39" s="246"/>
      <c r="F39" s="246"/>
      <c r="G39" s="1136" t="s">
        <v>504</v>
      </c>
      <c r="H39" s="1137"/>
      <c r="I39" s="1137"/>
      <c r="J39" s="1138"/>
      <c r="K39" s="302">
        <v>-17513</v>
      </c>
      <c r="L39" s="302">
        <v>-1870</v>
      </c>
      <c r="M39" s="303">
        <v>-2412</v>
      </c>
      <c r="N39" s="304">
        <v>-22.5</v>
      </c>
      <c r="O39" s="295"/>
    </row>
    <row r="40" spans="1:16" ht="27" customHeight="1" x14ac:dyDescent="0.15">
      <c r="A40" s="250"/>
      <c r="B40" s="246"/>
      <c r="C40" s="246"/>
      <c r="D40" s="246"/>
      <c r="E40" s="246"/>
      <c r="F40" s="246"/>
      <c r="G40" s="1133" t="s">
        <v>505</v>
      </c>
      <c r="H40" s="1134"/>
      <c r="I40" s="1134"/>
      <c r="J40" s="1135"/>
      <c r="K40" s="302">
        <v>-1116194</v>
      </c>
      <c r="L40" s="302">
        <v>-119162</v>
      </c>
      <c r="M40" s="303">
        <v>-68535</v>
      </c>
      <c r="N40" s="304">
        <v>73.900000000000006</v>
      </c>
      <c r="O40" s="295"/>
    </row>
    <row r="41" spans="1:16" x14ac:dyDescent="0.15">
      <c r="A41" s="250"/>
      <c r="B41" s="246"/>
      <c r="C41" s="246"/>
      <c r="D41" s="246"/>
      <c r="E41" s="246"/>
      <c r="F41" s="246"/>
      <c r="G41" s="1139" t="s">
        <v>284</v>
      </c>
      <c r="H41" s="1140"/>
      <c r="I41" s="1140"/>
      <c r="J41" s="1141"/>
      <c r="K41" s="296">
        <v>298666</v>
      </c>
      <c r="L41" s="302">
        <v>31885</v>
      </c>
      <c r="M41" s="303">
        <v>25295</v>
      </c>
      <c r="N41" s="304">
        <v>26.1</v>
      </c>
      <c r="O41" s="295"/>
    </row>
    <row r="42" spans="1:16" x14ac:dyDescent="0.15">
      <c r="A42" s="250"/>
      <c r="B42" s="246"/>
      <c r="C42" s="246"/>
      <c r="D42" s="246"/>
      <c r="E42" s="246"/>
      <c r="F42" s="246"/>
      <c r="G42" s="305" t="s">
        <v>506</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507</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508</v>
      </c>
      <c r="H48" s="310"/>
      <c r="I48" s="310"/>
      <c r="J48" s="310"/>
      <c r="K48" s="310"/>
      <c r="L48" s="310"/>
      <c r="M48" s="311"/>
      <c r="N48" s="310"/>
    </row>
    <row r="49" spans="1:14" ht="13.5" customHeight="1" x14ac:dyDescent="0.15">
      <c r="A49" s="250"/>
      <c r="B49" s="246"/>
      <c r="C49" s="246"/>
      <c r="D49" s="246"/>
      <c r="E49" s="246"/>
      <c r="F49" s="246"/>
      <c r="G49" s="312"/>
      <c r="H49" s="313"/>
      <c r="I49" s="1128" t="s">
        <v>474</v>
      </c>
      <c r="J49" s="1130" t="s">
        <v>509</v>
      </c>
      <c r="K49" s="1131"/>
      <c r="L49" s="1131"/>
      <c r="M49" s="1131"/>
      <c r="N49" s="1132"/>
    </row>
    <row r="50" spans="1:14" x14ac:dyDescent="0.15">
      <c r="A50" s="250"/>
      <c r="B50" s="246"/>
      <c r="C50" s="246"/>
      <c r="D50" s="246"/>
      <c r="E50" s="246"/>
      <c r="F50" s="246"/>
      <c r="G50" s="314"/>
      <c r="H50" s="315"/>
      <c r="I50" s="1129"/>
      <c r="J50" s="316" t="s">
        <v>510</v>
      </c>
      <c r="K50" s="317" t="s">
        <v>511</v>
      </c>
      <c r="L50" s="318" t="s">
        <v>512</v>
      </c>
      <c r="M50" s="319" t="s">
        <v>513</v>
      </c>
      <c r="N50" s="320" t="s">
        <v>514</v>
      </c>
    </row>
    <row r="51" spans="1:14" x14ac:dyDescent="0.15">
      <c r="A51" s="250"/>
      <c r="B51" s="246"/>
      <c r="C51" s="246"/>
      <c r="D51" s="246"/>
      <c r="E51" s="246"/>
      <c r="F51" s="246"/>
      <c r="G51" s="312" t="s">
        <v>515</v>
      </c>
      <c r="H51" s="313"/>
      <c r="I51" s="321">
        <v>641545</v>
      </c>
      <c r="J51" s="322">
        <v>62450</v>
      </c>
      <c r="K51" s="323">
        <v>-13.6</v>
      </c>
      <c r="L51" s="324">
        <v>66496</v>
      </c>
      <c r="M51" s="325">
        <v>-6.2</v>
      </c>
      <c r="N51" s="326">
        <v>-7.4</v>
      </c>
    </row>
    <row r="52" spans="1:14" x14ac:dyDescent="0.15">
      <c r="A52" s="250"/>
      <c r="B52" s="246"/>
      <c r="C52" s="246"/>
      <c r="D52" s="246"/>
      <c r="E52" s="246"/>
      <c r="F52" s="246"/>
      <c r="G52" s="327"/>
      <c r="H52" s="328" t="s">
        <v>516</v>
      </c>
      <c r="I52" s="329">
        <v>484057</v>
      </c>
      <c r="J52" s="330">
        <v>47119</v>
      </c>
      <c r="K52" s="331">
        <v>-17.8</v>
      </c>
      <c r="L52" s="332">
        <v>36530</v>
      </c>
      <c r="M52" s="333">
        <v>-8.4</v>
      </c>
      <c r="N52" s="334">
        <v>-9.4</v>
      </c>
    </row>
    <row r="53" spans="1:14" x14ac:dyDescent="0.15">
      <c r="A53" s="250"/>
      <c r="B53" s="246"/>
      <c r="C53" s="246"/>
      <c r="D53" s="246"/>
      <c r="E53" s="246"/>
      <c r="F53" s="246"/>
      <c r="G53" s="312" t="s">
        <v>517</v>
      </c>
      <c r="H53" s="313"/>
      <c r="I53" s="321">
        <v>1290078</v>
      </c>
      <c r="J53" s="322">
        <v>128098</v>
      </c>
      <c r="K53" s="323">
        <v>105.1</v>
      </c>
      <c r="L53" s="324">
        <v>82748</v>
      </c>
      <c r="M53" s="325">
        <v>24.4</v>
      </c>
      <c r="N53" s="326">
        <v>80.7</v>
      </c>
    </row>
    <row r="54" spans="1:14" x14ac:dyDescent="0.15">
      <c r="A54" s="250"/>
      <c r="B54" s="246"/>
      <c r="C54" s="246"/>
      <c r="D54" s="246"/>
      <c r="E54" s="246"/>
      <c r="F54" s="246"/>
      <c r="G54" s="327"/>
      <c r="H54" s="328" t="s">
        <v>516</v>
      </c>
      <c r="I54" s="329">
        <v>484624</v>
      </c>
      <c r="J54" s="330">
        <v>48121</v>
      </c>
      <c r="K54" s="331">
        <v>2.1</v>
      </c>
      <c r="L54" s="332">
        <v>44732</v>
      </c>
      <c r="M54" s="333">
        <v>22.5</v>
      </c>
      <c r="N54" s="334">
        <v>-20.399999999999999</v>
      </c>
    </row>
    <row r="55" spans="1:14" x14ac:dyDescent="0.15">
      <c r="A55" s="250"/>
      <c r="B55" s="246"/>
      <c r="C55" s="246"/>
      <c r="D55" s="246"/>
      <c r="E55" s="246"/>
      <c r="F55" s="246"/>
      <c r="G55" s="312" t="s">
        <v>518</v>
      </c>
      <c r="H55" s="313"/>
      <c r="I55" s="321">
        <v>1014303</v>
      </c>
      <c r="J55" s="322">
        <v>103090</v>
      </c>
      <c r="K55" s="323">
        <v>-19.5</v>
      </c>
      <c r="L55" s="324">
        <v>91837</v>
      </c>
      <c r="M55" s="325">
        <v>11</v>
      </c>
      <c r="N55" s="326">
        <v>-30.5</v>
      </c>
    </row>
    <row r="56" spans="1:14" x14ac:dyDescent="0.15">
      <c r="A56" s="250"/>
      <c r="B56" s="246"/>
      <c r="C56" s="246"/>
      <c r="D56" s="246"/>
      <c r="E56" s="246"/>
      <c r="F56" s="246"/>
      <c r="G56" s="327"/>
      <c r="H56" s="328" t="s">
        <v>516</v>
      </c>
      <c r="I56" s="329">
        <v>563953</v>
      </c>
      <c r="J56" s="330">
        <v>57318</v>
      </c>
      <c r="K56" s="331">
        <v>19.100000000000001</v>
      </c>
      <c r="L56" s="332">
        <v>54439</v>
      </c>
      <c r="M56" s="333">
        <v>21.7</v>
      </c>
      <c r="N56" s="334">
        <v>-2.6</v>
      </c>
    </row>
    <row r="57" spans="1:14" x14ac:dyDescent="0.15">
      <c r="A57" s="250"/>
      <c r="B57" s="246"/>
      <c r="C57" s="246"/>
      <c r="D57" s="246"/>
      <c r="E57" s="246"/>
      <c r="F57" s="246"/>
      <c r="G57" s="312" t="s">
        <v>519</v>
      </c>
      <c r="H57" s="313"/>
      <c r="I57" s="321">
        <v>805580</v>
      </c>
      <c r="J57" s="322">
        <v>83923</v>
      </c>
      <c r="K57" s="323">
        <v>-18.600000000000001</v>
      </c>
      <c r="L57" s="324">
        <v>128611</v>
      </c>
      <c r="M57" s="325">
        <v>40</v>
      </c>
      <c r="N57" s="326">
        <v>-58.6</v>
      </c>
    </row>
    <row r="58" spans="1:14" x14ac:dyDescent="0.15">
      <c r="A58" s="250"/>
      <c r="B58" s="246"/>
      <c r="C58" s="246"/>
      <c r="D58" s="246"/>
      <c r="E58" s="246"/>
      <c r="F58" s="246"/>
      <c r="G58" s="327"/>
      <c r="H58" s="328" t="s">
        <v>516</v>
      </c>
      <c r="I58" s="329">
        <v>607701</v>
      </c>
      <c r="J58" s="330">
        <v>63309</v>
      </c>
      <c r="K58" s="331">
        <v>10.5</v>
      </c>
      <c r="L58" s="332">
        <v>61552</v>
      </c>
      <c r="M58" s="333">
        <v>13.1</v>
      </c>
      <c r="N58" s="334">
        <v>-2.6</v>
      </c>
    </row>
    <row r="59" spans="1:14" x14ac:dyDescent="0.15">
      <c r="A59" s="250"/>
      <c r="B59" s="246"/>
      <c r="C59" s="246"/>
      <c r="D59" s="246"/>
      <c r="E59" s="246"/>
      <c r="F59" s="246"/>
      <c r="G59" s="312" t="s">
        <v>520</v>
      </c>
      <c r="H59" s="313"/>
      <c r="I59" s="321">
        <v>692142</v>
      </c>
      <c r="J59" s="322">
        <v>73892</v>
      </c>
      <c r="K59" s="323">
        <v>-12</v>
      </c>
      <c r="L59" s="324">
        <v>138651</v>
      </c>
      <c r="M59" s="325">
        <v>7.8</v>
      </c>
      <c r="N59" s="326">
        <v>-19.8</v>
      </c>
    </row>
    <row r="60" spans="1:14" x14ac:dyDescent="0.15">
      <c r="A60" s="250"/>
      <c r="B60" s="246"/>
      <c r="C60" s="246"/>
      <c r="D60" s="246"/>
      <c r="E60" s="246"/>
      <c r="F60" s="246"/>
      <c r="G60" s="327"/>
      <c r="H60" s="328" t="s">
        <v>516</v>
      </c>
      <c r="I60" s="335">
        <v>502779</v>
      </c>
      <c r="J60" s="330">
        <v>53676</v>
      </c>
      <c r="K60" s="331">
        <v>-15.2</v>
      </c>
      <c r="L60" s="332">
        <v>71211</v>
      </c>
      <c r="M60" s="333">
        <v>15.7</v>
      </c>
      <c r="N60" s="334">
        <v>-30.9</v>
      </c>
    </row>
    <row r="61" spans="1:14" x14ac:dyDescent="0.15">
      <c r="A61" s="250"/>
      <c r="B61" s="246"/>
      <c r="C61" s="246"/>
      <c r="D61" s="246"/>
      <c r="E61" s="246"/>
      <c r="F61" s="246"/>
      <c r="G61" s="312" t="s">
        <v>521</v>
      </c>
      <c r="H61" s="336"/>
      <c r="I61" s="337">
        <v>888730</v>
      </c>
      <c r="J61" s="338">
        <v>90291</v>
      </c>
      <c r="K61" s="339">
        <v>8.3000000000000007</v>
      </c>
      <c r="L61" s="340">
        <v>101669</v>
      </c>
      <c r="M61" s="341">
        <v>15.4</v>
      </c>
      <c r="N61" s="326">
        <v>-7.1</v>
      </c>
    </row>
    <row r="62" spans="1:14" x14ac:dyDescent="0.15">
      <c r="A62" s="250"/>
      <c r="B62" s="246"/>
      <c r="C62" s="246"/>
      <c r="D62" s="246"/>
      <c r="E62" s="246"/>
      <c r="F62" s="246"/>
      <c r="G62" s="327"/>
      <c r="H62" s="328" t="s">
        <v>516</v>
      </c>
      <c r="I62" s="329">
        <v>528623</v>
      </c>
      <c r="J62" s="330">
        <v>53909</v>
      </c>
      <c r="K62" s="331">
        <v>-0.3</v>
      </c>
      <c r="L62" s="332">
        <v>53693</v>
      </c>
      <c r="M62" s="333">
        <v>12.9</v>
      </c>
      <c r="N62" s="334">
        <v>-13.2</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B72" zoomScale="55" zoomScaleNormal="55" zoomScaleSheetLayoutView="55" workbookViewId="0">
      <selection activeCell="K48" sqref="K48"/>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8" zoomScale="55" zoomScaleNormal="55" zoomScaleSheetLayoutView="55" workbookViewId="0">
      <selection activeCell="K48" sqref="K48"/>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1" zoomScale="70" zoomScaleNormal="70" zoomScaleSheetLayoutView="100" workbookViewId="0">
      <selection activeCell="K48" sqref="K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42" t="s">
        <v>3</v>
      </c>
      <c r="D47" s="1142"/>
      <c r="E47" s="1143"/>
      <c r="F47" s="11">
        <v>22.18</v>
      </c>
      <c r="G47" s="12">
        <v>20.09</v>
      </c>
      <c r="H47" s="12">
        <v>21.77</v>
      </c>
      <c r="I47" s="12">
        <v>32.590000000000003</v>
      </c>
      <c r="J47" s="13">
        <v>45.91</v>
      </c>
    </row>
    <row r="48" spans="2:10" ht="57.75" customHeight="1" x14ac:dyDescent="0.15">
      <c r="B48" s="14"/>
      <c r="C48" s="1144" t="s">
        <v>4</v>
      </c>
      <c r="D48" s="1144"/>
      <c r="E48" s="1145"/>
      <c r="F48" s="15">
        <v>8.24</v>
      </c>
      <c r="G48" s="16">
        <v>10.1</v>
      </c>
      <c r="H48" s="16">
        <v>11.16</v>
      </c>
      <c r="I48" s="16">
        <v>12.55</v>
      </c>
      <c r="J48" s="17">
        <v>10.73</v>
      </c>
    </row>
    <row r="49" spans="2:10" ht="57.75" customHeight="1" thickBot="1" x14ac:dyDescent="0.2">
      <c r="B49" s="18"/>
      <c r="C49" s="1146" t="s">
        <v>5</v>
      </c>
      <c r="D49" s="1146"/>
      <c r="E49" s="1147"/>
      <c r="F49" s="19">
        <v>4.03</v>
      </c>
      <c r="G49" s="20">
        <v>8.44</v>
      </c>
      <c r="H49" s="20">
        <v>8.9</v>
      </c>
      <c r="I49" s="20">
        <v>12.95</v>
      </c>
      <c r="J49" s="21">
        <v>9.75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1048576" zoomScale="85" zoomScaleNormal="85" zoomScaleSheetLayoutView="100" workbookViewId="0">
      <selection activeCell="K48" sqref="K4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54" t="s">
        <v>528</v>
      </c>
      <c r="D34" s="1154"/>
      <c r="E34" s="1155"/>
      <c r="F34" s="32">
        <v>8.1300000000000008</v>
      </c>
      <c r="G34" s="33">
        <v>10.07</v>
      </c>
      <c r="H34" s="33">
        <v>11.08</v>
      </c>
      <c r="I34" s="33">
        <v>12.53</v>
      </c>
      <c r="J34" s="34">
        <v>10.71</v>
      </c>
      <c r="K34" s="22"/>
      <c r="L34" s="22"/>
      <c r="M34" s="22"/>
      <c r="N34" s="22"/>
      <c r="O34" s="22"/>
      <c r="P34" s="22"/>
    </row>
    <row r="35" spans="1:16" ht="39" customHeight="1" x14ac:dyDescent="0.15">
      <c r="A35" s="22"/>
      <c r="B35" s="35"/>
      <c r="C35" s="1148" t="s">
        <v>529</v>
      </c>
      <c r="D35" s="1149"/>
      <c r="E35" s="1150"/>
      <c r="F35" s="36">
        <v>4.3</v>
      </c>
      <c r="G35" s="37">
        <v>4.57</v>
      </c>
      <c r="H35" s="37">
        <v>4.96</v>
      </c>
      <c r="I35" s="37">
        <v>4.82</v>
      </c>
      <c r="J35" s="38">
        <v>5.39</v>
      </c>
      <c r="K35" s="22"/>
      <c r="L35" s="22"/>
      <c r="M35" s="22"/>
      <c r="N35" s="22"/>
      <c r="O35" s="22"/>
      <c r="P35" s="22"/>
    </row>
    <row r="36" spans="1:16" ht="39" customHeight="1" x14ac:dyDescent="0.15">
      <c r="A36" s="22"/>
      <c r="B36" s="35"/>
      <c r="C36" s="1148" t="s">
        <v>530</v>
      </c>
      <c r="D36" s="1149"/>
      <c r="E36" s="1150"/>
      <c r="F36" s="36">
        <v>1</v>
      </c>
      <c r="G36" s="37">
        <v>0.95</v>
      </c>
      <c r="H36" s="37">
        <v>1.96</v>
      </c>
      <c r="I36" s="37">
        <v>0.81</v>
      </c>
      <c r="J36" s="38">
        <v>2.27</v>
      </c>
      <c r="K36" s="22"/>
      <c r="L36" s="22"/>
      <c r="M36" s="22"/>
      <c r="N36" s="22"/>
      <c r="O36" s="22"/>
      <c r="P36" s="22"/>
    </row>
    <row r="37" spans="1:16" ht="39" customHeight="1" x14ac:dyDescent="0.15">
      <c r="A37" s="22"/>
      <c r="B37" s="35"/>
      <c r="C37" s="1148" t="s">
        <v>531</v>
      </c>
      <c r="D37" s="1149"/>
      <c r="E37" s="1150"/>
      <c r="F37" s="36">
        <v>0.53</v>
      </c>
      <c r="G37" s="37">
        <v>0.66</v>
      </c>
      <c r="H37" s="37">
        <v>0.15</v>
      </c>
      <c r="I37" s="37">
        <v>0.43</v>
      </c>
      <c r="J37" s="38">
        <v>0.73</v>
      </c>
      <c r="K37" s="22"/>
      <c r="L37" s="22"/>
      <c r="M37" s="22"/>
      <c r="N37" s="22"/>
      <c r="O37" s="22"/>
      <c r="P37" s="22"/>
    </row>
    <row r="38" spans="1:16" ht="39" customHeight="1" x14ac:dyDescent="0.15">
      <c r="A38" s="22"/>
      <c r="B38" s="35"/>
      <c r="C38" s="1148" t="s">
        <v>532</v>
      </c>
      <c r="D38" s="1149"/>
      <c r="E38" s="1150"/>
      <c r="F38" s="36">
        <v>0.04</v>
      </c>
      <c r="G38" s="37">
        <v>0.08</v>
      </c>
      <c r="H38" s="37">
        <v>0.14000000000000001</v>
      </c>
      <c r="I38" s="37">
        <v>0.06</v>
      </c>
      <c r="J38" s="38">
        <v>0.05</v>
      </c>
      <c r="K38" s="22"/>
      <c r="L38" s="22"/>
      <c r="M38" s="22"/>
      <c r="N38" s="22"/>
      <c r="O38" s="22"/>
      <c r="P38" s="22"/>
    </row>
    <row r="39" spans="1:16" ht="39" customHeight="1" x14ac:dyDescent="0.15">
      <c r="A39" s="22"/>
      <c r="B39" s="35"/>
      <c r="C39" s="1148" t="s">
        <v>533</v>
      </c>
      <c r="D39" s="1149"/>
      <c r="E39" s="1150"/>
      <c r="F39" s="36">
        <v>0.02</v>
      </c>
      <c r="G39" s="37">
        <v>0.04</v>
      </c>
      <c r="H39" s="37">
        <v>0.04</v>
      </c>
      <c r="I39" s="37">
        <v>0.02</v>
      </c>
      <c r="J39" s="38">
        <v>0.03</v>
      </c>
      <c r="K39" s="22"/>
      <c r="L39" s="22"/>
      <c r="M39" s="22"/>
      <c r="N39" s="22"/>
      <c r="O39" s="22"/>
      <c r="P39" s="22"/>
    </row>
    <row r="40" spans="1:16" ht="39" customHeight="1" x14ac:dyDescent="0.15">
      <c r="A40" s="22"/>
      <c r="B40" s="35"/>
      <c r="C40" s="1148" t="s">
        <v>534</v>
      </c>
      <c r="D40" s="1149"/>
      <c r="E40" s="1150"/>
      <c r="F40" s="36">
        <v>0.1</v>
      </c>
      <c r="G40" s="37">
        <v>0.02</v>
      </c>
      <c r="H40" s="37">
        <v>0.06</v>
      </c>
      <c r="I40" s="37">
        <v>0.01</v>
      </c>
      <c r="J40" s="38">
        <v>0.02</v>
      </c>
      <c r="K40" s="22"/>
      <c r="L40" s="22"/>
      <c r="M40" s="22"/>
      <c r="N40" s="22"/>
      <c r="O40" s="22"/>
      <c r="P40" s="22"/>
    </row>
    <row r="41" spans="1:16" ht="39" customHeight="1" x14ac:dyDescent="0.15">
      <c r="A41" s="22"/>
      <c r="B41" s="35"/>
      <c r="C41" s="1148" t="s">
        <v>535</v>
      </c>
      <c r="D41" s="1149"/>
      <c r="E41" s="1150"/>
      <c r="F41" s="36">
        <v>0.17</v>
      </c>
      <c r="G41" s="37">
        <v>0.35</v>
      </c>
      <c r="H41" s="37">
        <v>0.25</v>
      </c>
      <c r="I41" s="37">
        <v>0.02</v>
      </c>
      <c r="J41" s="38">
        <v>0.01</v>
      </c>
      <c r="K41" s="22"/>
      <c r="L41" s="22"/>
      <c r="M41" s="22"/>
      <c r="N41" s="22"/>
      <c r="O41" s="22"/>
      <c r="P41" s="22"/>
    </row>
    <row r="42" spans="1:16" ht="39" customHeight="1" x14ac:dyDescent="0.15">
      <c r="A42" s="22"/>
      <c r="B42" s="39"/>
      <c r="C42" s="1148" t="s">
        <v>536</v>
      </c>
      <c r="D42" s="1149"/>
      <c r="E42" s="1150"/>
      <c r="F42" s="36" t="s">
        <v>484</v>
      </c>
      <c r="G42" s="37" t="s">
        <v>484</v>
      </c>
      <c r="H42" s="37" t="s">
        <v>484</v>
      </c>
      <c r="I42" s="37" t="s">
        <v>484</v>
      </c>
      <c r="J42" s="38" t="s">
        <v>484</v>
      </c>
      <c r="K42" s="22"/>
      <c r="L42" s="22"/>
      <c r="M42" s="22"/>
      <c r="N42" s="22"/>
      <c r="O42" s="22"/>
      <c r="P42" s="22"/>
    </row>
    <row r="43" spans="1:16" ht="39" customHeight="1" thickBot="1" x14ac:dyDescent="0.2">
      <c r="A43" s="22"/>
      <c r="B43" s="40"/>
      <c r="C43" s="1151" t="s">
        <v>537</v>
      </c>
      <c r="D43" s="1152"/>
      <c r="E43" s="1153"/>
      <c r="F43" s="41">
        <v>0.02</v>
      </c>
      <c r="G43" s="42">
        <v>0.02</v>
      </c>
      <c r="H43" s="42">
        <v>0.03</v>
      </c>
      <c r="I43" s="42">
        <v>0.02</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3" zoomScaleSheetLayoutView="55" workbookViewId="0">
      <selection activeCell="K48" sqref="K4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1296</v>
      </c>
      <c r="L45" s="60">
        <v>1270</v>
      </c>
      <c r="M45" s="60">
        <v>1179</v>
      </c>
      <c r="N45" s="60">
        <v>1079</v>
      </c>
      <c r="O45" s="61">
        <v>1152</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484</v>
      </c>
      <c r="L46" s="64" t="s">
        <v>484</v>
      </c>
      <c r="M46" s="64" t="s">
        <v>484</v>
      </c>
      <c r="N46" s="64" t="s">
        <v>484</v>
      </c>
      <c r="O46" s="65" t="s">
        <v>484</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484</v>
      </c>
      <c r="L47" s="64" t="s">
        <v>484</v>
      </c>
      <c r="M47" s="64" t="s">
        <v>484</v>
      </c>
      <c r="N47" s="64" t="s">
        <v>484</v>
      </c>
      <c r="O47" s="65" t="s">
        <v>484</v>
      </c>
      <c r="P47" s="48"/>
      <c r="Q47" s="48"/>
      <c r="R47" s="48"/>
      <c r="S47" s="48"/>
      <c r="T47" s="48"/>
      <c r="U47" s="48"/>
    </row>
    <row r="48" spans="1:21" ht="30.75" customHeight="1" x14ac:dyDescent="0.15">
      <c r="A48" s="48"/>
      <c r="B48" s="1166"/>
      <c r="C48" s="1167"/>
      <c r="D48" s="62"/>
      <c r="E48" s="1158" t="s">
        <v>15</v>
      </c>
      <c r="F48" s="1158"/>
      <c r="G48" s="1158"/>
      <c r="H48" s="1158"/>
      <c r="I48" s="1158"/>
      <c r="J48" s="1159"/>
      <c r="K48" s="63">
        <v>74</v>
      </c>
      <c r="L48" s="64">
        <v>81</v>
      </c>
      <c r="M48" s="64">
        <v>85</v>
      </c>
      <c r="N48" s="64">
        <v>85</v>
      </c>
      <c r="O48" s="65">
        <v>76</v>
      </c>
      <c r="P48" s="48"/>
      <c r="Q48" s="48"/>
      <c r="R48" s="48"/>
      <c r="S48" s="48"/>
      <c r="T48" s="48"/>
      <c r="U48" s="48"/>
    </row>
    <row r="49" spans="1:21" ht="30.75" customHeight="1" x14ac:dyDescent="0.15">
      <c r="A49" s="48"/>
      <c r="B49" s="1166"/>
      <c r="C49" s="1167"/>
      <c r="D49" s="62"/>
      <c r="E49" s="1158" t="s">
        <v>16</v>
      </c>
      <c r="F49" s="1158"/>
      <c r="G49" s="1158"/>
      <c r="H49" s="1158"/>
      <c r="I49" s="1158"/>
      <c r="J49" s="1159"/>
      <c r="K49" s="63">
        <v>180</v>
      </c>
      <c r="L49" s="64">
        <v>203</v>
      </c>
      <c r="M49" s="64">
        <v>179</v>
      </c>
      <c r="N49" s="64">
        <v>207</v>
      </c>
      <c r="O49" s="65">
        <v>204</v>
      </c>
      <c r="P49" s="48"/>
      <c r="Q49" s="48"/>
      <c r="R49" s="48"/>
      <c r="S49" s="48"/>
      <c r="T49" s="48"/>
      <c r="U49" s="48"/>
    </row>
    <row r="50" spans="1:21" ht="30.75" customHeight="1" x14ac:dyDescent="0.15">
      <c r="A50" s="48"/>
      <c r="B50" s="1166"/>
      <c r="C50" s="1167"/>
      <c r="D50" s="62"/>
      <c r="E50" s="1158" t="s">
        <v>17</v>
      </c>
      <c r="F50" s="1158"/>
      <c r="G50" s="1158"/>
      <c r="H50" s="1158"/>
      <c r="I50" s="1158"/>
      <c r="J50" s="1159"/>
      <c r="K50" s="63">
        <v>1</v>
      </c>
      <c r="L50" s="64">
        <v>1</v>
      </c>
      <c r="M50" s="64">
        <v>1</v>
      </c>
      <c r="N50" s="64">
        <v>1</v>
      </c>
      <c r="O50" s="65">
        <v>1</v>
      </c>
      <c r="P50" s="48"/>
      <c r="Q50" s="48"/>
      <c r="R50" s="48"/>
      <c r="S50" s="48"/>
      <c r="T50" s="48"/>
      <c r="U50" s="48"/>
    </row>
    <row r="51" spans="1:21" ht="30.75" customHeight="1" x14ac:dyDescent="0.15">
      <c r="A51" s="48"/>
      <c r="B51" s="1168"/>
      <c r="C51" s="1169"/>
      <c r="D51" s="66"/>
      <c r="E51" s="1158" t="s">
        <v>18</v>
      </c>
      <c r="F51" s="1158"/>
      <c r="G51" s="1158"/>
      <c r="H51" s="1158"/>
      <c r="I51" s="1158"/>
      <c r="J51" s="1159"/>
      <c r="K51" s="63">
        <v>0</v>
      </c>
      <c r="L51" s="64" t="s">
        <v>484</v>
      </c>
      <c r="M51" s="64">
        <v>0</v>
      </c>
      <c r="N51" s="64">
        <v>0</v>
      </c>
      <c r="O51" s="65" t="s">
        <v>484</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1096</v>
      </c>
      <c r="L52" s="64">
        <v>1136</v>
      </c>
      <c r="M52" s="64">
        <v>1147</v>
      </c>
      <c r="N52" s="64">
        <v>1122</v>
      </c>
      <c r="O52" s="65">
        <v>1134</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455</v>
      </c>
      <c r="L53" s="69">
        <v>419</v>
      </c>
      <c r="M53" s="69">
        <v>297</v>
      </c>
      <c r="N53" s="69">
        <v>250</v>
      </c>
      <c r="O53" s="70">
        <v>299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8" zoomScale="70" zoomScaleNormal="70" zoomScaleSheetLayoutView="100" workbookViewId="0">
      <selection activeCell="K48" sqref="K48"/>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523</v>
      </c>
      <c r="J40" s="79" t="s">
        <v>524</v>
      </c>
      <c r="K40" s="79" t="s">
        <v>525</v>
      </c>
      <c r="L40" s="79" t="s">
        <v>526</v>
      </c>
      <c r="M40" s="80" t="s">
        <v>527</v>
      </c>
    </row>
    <row r="41" spans="2:13" ht="27.75" customHeight="1" x14ac:dyDescent="0.15">
      <c r="B41" s="1172" t="s">
        <v>24</v>
      </c>
      <c r="C41" s="1173"/>
      <c r="D41" s="81"/>
      <c r="E41" s="1178" t="s">
        <v>25</v>
      </c>
      <c r="F41" s="1178"/>
      <c r="G41" s="1178"/>
      <c r="H41" s="1179"/>
      <c r="I41" s="82">
        <v>10109</v>
      </c>
      <c r="J41" s="83">
        <v>9762</v>
      </c>
      <c r="K41" s="83">
        <v>9451</v>
      </c>
      <c r="L41" s="83">
        <v>9652</v>
      </c>
      <c r="M41" s="84">
        <v>9400</v>
      </c>
    </row>
    <row r="42" spans="2:13" ht="27.75" customHeight="1" x14ac:dyDescent="0.15">
      <c r="B42" s="1174"/>
      <c r="C42" s="1175"/>
      <c r="D42" s="85"/>
      <c r="E42" s="1180" t="s">
        <v>26</v>
      </c>
      <c r="F42" s="1180"/>
      <c r="G42" s="1180"/>
      <c r="H42" s="1181"/>
      <c r="I42" s="86" t="s">
        <v>484</v>
      </c>
      <c r="J42" s="87" t="s">
        <v>484</v>
      </c>
      <c r="K42" s="87" t="s">
        <v>484</v>
      </c>
      <c r="L42" s="87" t="s">
        <v>484</v>
      </c>
      <c r="M42" s="88" t="s">
        <v>484</v>
      </c>
    </row>
    <row r="43" spans="2:13" ht="27.75" customHeight="1" x14ac:dyDescent="0.15">
      <c r="B43" s="1174"/>
      <c r="C43" s="1175"/>
      <c r="D43" s="85"/>
      <c r="E43" s="1180" t="s">
        <v>27</v>
      </c>
      <c r="F43" s="1180"/>
      <c r="G43" s="1180"/>
      <c r="H43" s="1181"/>
      <c r="I43" s="86">
        <v>675</v>
      </c>
      <c r="J43" s="87">
        <v>660</v>
      </c>
      <c r="K43" s="87">
        <v>604</v>
      </c>
      <c r="L43" s="87">
        <v>562</v>
      </c>
      <c r="M43" s="88">
        <v>506</v>
      </c>
    </row>
    <row r="44" spans="2:13" ht="27.75" customHeight="1" x14ac:dyDescent="0.15">
      <c r="B44" s="1174"/>
      <c r="C44" s="1175"/>
      <c r="D44" s="85"/>
      <c r="E44" s="1180" t="s">
        <v>28</v>
      </c>
      <c r="F44" s="1180"/>
      <c r="G44" s="1180"/>
      <c r="H44" s="1181"/>
      <c r="I44" s="86">
        <v>3734</v>
      </c>
      <c r="J44" s="87">
        <v>3552</v>
      </c>
      <c r="K44" s="87">
        <v>3663</v>
      </c>
      <c r="L44" s="87">
        <v>3506</v>
      </c>
      <c r="M44" s="88">
        <v>3226</v>
      </c>
    </row>
    <row r="45" spans="2:13" ht="27.75" customHeight="1" x14ac:dyDescent="0.15">
      <c r="B45" s="1174"/>
      <c r="C45" s="1175"/>
      <c r="D45" s="85"/>
      <c r="E45" s="1180" t="s">
        <v>29</v>
      </c>
      <c r="F45" s="1180"/>
      <c r="G45" s="1180"/>
      <c r="H45" s="1181"/>
      <c r="I45" s="86">
        <v>2113</v>
      </c>
      <c r="J45" s="87">
        <v>2171</v>
      </c>
      <c r="K45" s="87">
        <v>1708</v>
      </c>
      <c r="L45" s="87">
        <v>1665</v>
      </c>
      <c r="M45" s="88">
        <v>1649</v>
      </c>
    </row>
    <row r="46" spans="2:13" ht="27.75" customHeight="1" x14ac:dyDescent="0.15">
      <c r="B46" s="1174"/>
      <c r="C46" s="1175"/>
      <c r="D46" s="89"/>
      <c r="E46" s="1180" t="s">
        <v>30</v>
      </c>
      <c r="F46" s="1180"/>
      <c r="G46" s="1180"/>
      <c r="H46" s="1181"/>
      <c r="I46" s="86" t="s">
        <v>484</v>
      </c>
      <c r="J46" s="87" t="s">
        <v>484</v>
      </c>
      <c r="K46" s="87" t="s">
        <v>484</v>
      </c>
      <c r="L46" s="87" t="s">
        <v>484</v>
      </c>
      <c r="M46" s="88" t="s">
        <v>484</v>
      </c>
    </row>
    <row r="47" spans="2:13" ht="27.75" customHeight="1" x14ac:dyDescent="0.15">
      <c r="B47" s="1174"/>
      <c r="C47" s="1175"/>
      <c r="D47" s="90"/>
      <c r="E47" s="1182" t="s">
        <v>31</v>
      </c>
      <c r="F47" s="1183"/>
      <c r="G47" s="1183"/>
      <c r="H47" s="1184"/>
      <c r="I47" s="86" t="s">
        <v>484</v>
      </c>
      <c r="J47" s="87" t="s">
        <v>484</v>
      </c>
      <c r="K47" s="87" t="s">
        <v>484</v>
      </c>
      <c r="L47" s="87" t="s">
        <v>484</v>
      </c>
      <c r="M47" s="88" t="s">
        <v>484</v>
      </c>
    </row>
    <row r="48" spans="2:13" ht="27.75" customHeight="1" x14ac:dyDescent="0.15">
      <c r="B48" s="1174"/>
      <c r="C48" s="1175"/>
      <c r="D48" s="85"/>
      <c r="E48" s="1180" t="s">
        <v>32</v>
      </c>
      <c r="F48" s="1180"/>
      <c r="G48" s="1180"/>
      <c r="H48" s="1181"/>
      <c r="I48" s="86" t="s">
        <v>484</v>
      </c>
      <c r="J48" s="87" t="s">
        <v>484</v>
      </c>
      <c r="K48" s="87" t="s">
        <v>484</v>
      </c>
      <c r="L48" s="87" t="s">
        <v>484</v>
      </c>
      <c r="M48" s="88" t="s">
        <v>484</v>
      </c>
    </row>
    <row r="49" spans="2:13" ht="27.75" customHeight="1" x14ac:dyDescent="0.15">
      <c r="B49" s="1176"/>
      <c r="C49" s="1177"/>
      <c r="D49" s="85"/>
      <c r="E49" s="1180" t="s">
        <v>33</v>
      </c>
      <c r="F49" s="1180"/>
      <c r="G49" s="1180"/>
      <c r="H49" s="1181"/>
      <c r="I49" s="86">
        <v>3</v>
      </c>
      <c r="J49" s="87" t="s">
        <v>484</v>
      </c>
      <c r="K49" s="87" t="s">
        <v>484</v>
      </c>
      <c r="L49" s="87">
        <v>325</v>
      </c>
      <c r="M49" s="88">
        <v>40</v>
      </c>
    </row>
    <row r="50" spans="2:13" ht="27.75" customHeight="1" x14ac:dyDescent="0.15">
      <c r="B50" s="1185" t="s">
        <v>34</v>
      </c>
      <c r="C50" s="1186"/>
      <c r="D50" s="91"/>
      <c r="E50" s="1180" t="s">
        <v>35</v>
      </c>
      <c r="F50" s="1180"/>
      <c r="G50" s="1180"/>
      <c r="H50" s="1181"/>
      <c r="I50" s="86">
        <v>1394</v>
      </c>
      <c r="J50" s="87">
        <v>1311</v>
      </c>
      <c r="K50" s="87">
        <v>1343</v>
      </c>
      <c r="L50" s="87">
        <v>1943</v>
      </c>
      <c r="M50" s="88">
        <v>2591</v>
      </c>
    </row>
    <row r="51" spans="2:13" ht="27.75" customHeight="1" x14ac:dyDescent="0.15">
      <c r="B51" s="1174"/>
      <c r="C51" s="1175"/>
      <c r="D51" s="85"/>
      <c r="E51" s="1180" t="s">
        <v>36</v>
      </c>
      <c r="F51" s="1180"/>
      <c r="G51" s="1180"/>
      <c r="H51" s="1181"/>
      <c r="I51" s="86">
        <v>97</v>
      </c>
      <c r="J51" s="87">
        <v>114</v>
      </c>
      <c r="K51" s="87">
        <v>135</v>
      </c>
      <c r="L51" s="87">
        <v>138</v>
      </c>
      <c r="M51" s="88">
        <v>120</v>
      </c>
    </row>
    <row r="52" spans="2:13" ht="27.75" customHeight="1" x14ac:dyDescent="0.15">
      <c r="B52" s="1176"/>
      <c r="C52" s="1177"/>
      <c r="D52" s="85"/>
      <c r="E52" s="1180" t="s">
        <v>37</v>
      </c>
      <c r="F52" s="1180"/>
      <c r="G52" s="1180"/>
      <c r="H52" s="1181"/>
      <c r="I52" s="86">
        <v>9832</v>
      </c>
      <c r="J52" s="87">
        <v>9788</v>
      </c>
      <c r="K52" s="87">
        <v>9638</v>
      </c>
      <c r="L52" s="87">
        <v>9373</v>
      </c>
      <c r="M52" s="88">
        <v>8988</v>
      </c>
    </row>
    <row r="53" spans="2:13" ht="27.75" customHeight="1" thickBot="1" x14ac:dyDescent="0.2">
      <c r="B53" s="1187" t="s">
        <v>21</v>
      </c>
      <c r="C53" s="1188"/>
      <c r="D53" s="92"/>
      <c r="E53" s="1189" t="s">
        <v>38</v>
      </c>
      <c r="F53" s="1189"/>
      <c r="G53" s="1189"/>
      <c r="H53" s="1190"/>
      <c r="I53" s="93">
        <v>5311</v>
      </c>
      <c r="J53" s="94">
        <v>4931</v>
      </c>
      <c r="K53" s="94">
        <v>4308</v>
      </c>
      <c r="L53" s="94">
        <v>4256</v>
      </c>
      <c r="M53" s="95">
        <v>3121</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45" zoomScale="85" zoomScaleNormal="85" zoomScaleSheetLayoutView="55" workbookViewId="0">
      <selection activeCell="G70" sqref="G70"/>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1191"/>
      <c r="B1" s="1192"/>
      <c r="P1" s="246"/>
      <c r="Q1" s="246"/>
    </row>
    <row r="2" spans="1:51" ht="25.5" x14ac:dyDescent="0.25">
      <c r="A2" s="1191"/>
      <c r="C2" s="1193"/>
      <c r="P2" s="246"/>
      <c r="Q2" s="246"/>
    </row>
    <row r="3" spans="1:51" ht="25.5" x14ac:dyDescent="0.25">
      <c r="A3" s="1191"/>
      <c r="C3" s="1193"/>
      <c r="P3" s="246"/>
      <c r="Q3" s="246"/>
    </row>
    <row r="4" spans="1:51" s="1194" customFormat="1" x14ac:dyDescent="0.15">
      <c r="A4" s="1191"/>
      <c r="B4" s="1191"/>
      <c r="C4" s="1191"/>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191"/>
      <c r="AI4" s="1191"/>
    </row>
    <row r="5" spans="1:51" s="1194" customFormat="1" x14ac:dyDescent="0.15">
      <c r="A5" s="1191"/>
      <c r="B5" s="1191"/>
      <c r="C5" s="1191"/>
      <c r="D5" s="1191"/>
      <c r="E5" s="1191"/>
      <c r="F5" s="1191"/>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1191"/>
      <c r="AG5" s="1191"/>
      <c r="AH5" s="1191"/>
      <c r="AI5" s="1191"/>
    </row>
    <row r="6" spans="1:51" s="1194" customFormat="1" x14ac:dyDescent="0.15">
      <c r="A6" s="1191"/>
      <c r="B6" s="1191"/>
      <c r="C6" s="1191"/>
      <c r="D6" s="1191"/>
      <c r="E6" s="1191"/>
      <c r="F6" s="1191"/>
      <c r="G6" s="1191"/>
      <c r="H6" s="1191"/>
      <c r="I6" s="1191"/>
      <c r="J6" s="1191"/>
      <c r="K6" s="1191"/>
      <c r="L6" s="1191"/>
      <c r="M6" s="1191"/>
      <c r="N6" s="1191"/>
      <c r="O6" s="1191"/>
      <c r="P6" s="1191"/>
      <c r="Q6" s="1191"/>
      <c r="R6" s="1191"/>
      <c r="S6" s="1191"/>
      <c r="T6" s="1191"/>
      <c r="U6" s="1191"/>
      <c r="V6" s="1191"/>
      <c r="W6" s="1191"/>
      <c r="X6" s="1191"/>
      <c r="Y6" s="1191"/>
      <c r="Z6" s="1191"/>
      <c r="AA6" s="1191"/>
      <c r="AB6" s="1191"/>
      <c r="AC6" s="1191"/>
      <c r="AD6" s="1191"/>
      <c r="AE6" s="1191"/>
      <c r="AF6" s="1191"/>
      <c r="AG6" s="1191"/>
      <c r="AH6" s="1191"/>
      <c r="AI6" s="1191"/>
    </row>
    <row r="7" spans="1:51" s="1194" customFormat="1" x14ac:dyDescent="0.15">
      <c r="A7" s="1191"/>
      <c r="B7" s="1191"/>
      <c r="C7" s="1191"/>
      <c r="D7" s="1191"/>
      <c r="E7" s="1191"/>
      <c r="F7" s="1191"/>
      <c r="G7" s="1191"/>
      <c r="H7" s="1191"/>
      <c r="I7" s="1191"/>
      <c r="J7" s="1191"/>
      <c r="K7" s="1191"/>
      <c r="L7" s="1191"/>
      <c r="M7" s="1191"/>
      <c r="N7" s="1191"/>
      <c r="O7" s="1191"/>
      <c r="P7" s="1191"/>
      <c r="Q7" s="1191"/>
      <c r="R7" s="1191"/>
      <c r="S7" s="1191"/>
      <c r="T7" s="1191"/>
      <c r="U7" s="1191"/>
      <c r="V7" s="1191"/>
      <c r="W7" s="1191"/>
      <c r="X7" s="1191"/>
      <c r="Y7" s="1191"/>
      <c r="Z7" s="1191"/>
      <c r="AA7" s="1191"/>
      <c r="AB7" s="1191"/>
      <c r="AC7" s="1191"/>
      <c r="AD7" s="1191"/>
      <c r="AE7" s="1191"/>
      <c r="AF7" s="1191"/>
      <c r="AG7" s="1191"/>
      <c r="AH7" s="1191"/>
      <c r="AI7" s="1191"/>
    </row>
    <row r="8" spans="1:51" s="1194" customFormat="1" x14ac:dyDescent="0.15">
      <c r="A8" s="1191"/>
      <c r="B8" s="1191"/>
      <c r="C8" s="1191"/>
      <c r="D8" s="1191"/>
      <c r="E8" s="1191"/>
      <c r="F8" s="1191"/>
      <c r="G8" s="1191"/>
      <c r="H8" s="1191"/>
      <c r="I8" s="1191"/>
      <c r="J8" s="1191"/>
      <c r="K8" s="1191"/>
      <c r="L8" s="1191"/>
      <c r="M8" s="1191"/>
      <c r="N8" s="1191"/>
      <c r="O8" s="1191"/>
      <c r="P8" s="1191"/>
      <c r="Q8" s="1191"/>
      <c r="R8" s="1191"/>
      <c r="S8" s="1191"/>
      <c r="T8" s="1191"/>
      <c r="U8" s="1191"/>
      <c r="V8" s="1191"/>
      <c r="W8" s="1191"/>
      <c r="X8" s="1191"/>
      <c r="Y8" s="1191"/>
      <c r="Z8" s="1191"/>
      <c r="AA8" s="1191"/>
      <c r="AB8" s="1191"/>
      <c r="AC8" s="1191"/>
      <c r="AD8" s="1191"/>
      <c r="AE8" s="1191"/>
      <c r="AF8" s="1191"/>
      <c r="AG8" s="1191"/>
      <c r="AH8" s="1191"/>
      <c r="AI8" s="1191"/>
    </row>
    <row r="9" spans="1:51" s="1194" customFormat="1" x14ac:dyDescent="0.15">
      <c r="A9" s="1191"/>
      <c r="B9" s="1191"/>
      <c r="C9" s="1191"/>
      <c r="D9" s="1191"/>
      <c r="E9" s="1191"/>
      <c r="F9" s="1191"/>
      <c r="G9" s="1191"/>
      <c r="H9" s="1191"/>
      <c r="I9" s="1191"/>
      <c r="J9" s="1191"/>
      <c r="K9" s="1191"/>
      <c r="L9" s="1191"/>
      <c r="M9" s="1191"/>
      <c r="N9" s="1191"/>
      <c r="O9" s="1191"/>
      <c r="P9" s="1191"/>
      <c r="Q9" s="1191"/>
      <c r="R9" s="1191"/>
      <c r="S9" s="1191"/>
      <c r="T9" s="1191"/>
      <c r="U9" s="1191"/>
      <c r="V9" s="1191"/>
      <c r="W9" s="1191"/>
      <c r="X9" s="1191"/>
      <c r="Y9" s="1191"/>
      <c r="Z9" s="1191"/>
      <c r="AA9" s="1191"/>
      <c r="AB9" s="1191"/>
      <c r="AC9" s="1191"/>
      <c r="AD9" s="1191"/>
      <c r="AE9" s="1191"/>
      <c r="AF9" s="1191"/>
      <c r="AG9" s="1191"/>
      <c r="AH9" s="1191"/>
      <c r="AI9" s="1191"/>
    </row>
    <row r="10" spans="1:51" s="1194" customFormat="1" x14ac:dyDescent="0.15">
      <c r="A10" s="1191"/>
      <c r="B10" s="1191"/>
      <c r="C10" s="1191"/>
      <c r="D10" s="1191"/>
      <c r="E10" s="1191"/>
      <c r="F10" s="1191"/>
      <c r="G10" s="1191"/>
      <c r="H10" s="1191"/>
      <c r="I10" s="1191"/>
      <c r="J10" s="1191"/>
      <c r="K10" s="1191"/>
      <c r="L10" s="1191"/>
      <c r="M10" s="1191"/>
      <c r="N10" s="1191"/>
      <c r="O10" s="1191"/>
      <c r="P10" s="1191"/>
      <c r="Q10" s="1191"/>
      <c r="R10" s="1191"/>
      <c r="S10" s="1191"/>
      <c r="T10" s="1191"/>
      <c r="U10" s="1191"/>
      <c r="V10" s="1191"/>
      <c r="W10" s="1191"/>
      <c r="X10" s="1191"/>
      <c r="Y10" s="1191"/>
      <c r="Z10" s="1191"/>
      <c r="AA10" s="1191"/>
      <c r="AB10" s="1191"/>
      <c r="AC10" s="1191"/>
      <c r="AD10" s="1191"/>
      <c r="AE10" s="1191"/>
      <c r="AF10" s="1191"/>
      <c r="AG10" s="1191"/>
      <c r="AH10" s="1191"/>
      <c r="AI10" s="1191"/>
      <c r="AY10" s="1194" t="s">
        <v>547</v>
      </c>
    </row>
    <row r="11" spans="1:51" s="1194" customFormat="1" x14ac:dyDescent="0.15">
      <c r="A11" s="1191"/>
      <c r="B11" s="1191"/>
      <c r="C11" s="1191"/>
      <c r="D11" s="1191"/>
      <c r="E11" s="1191"/>
      <c r="F11" s="1191"/>
      <c r="G11" s="1191"/>
      <c r="H11" s="1191"/>
      <c r="I11" s="1191"/>
      <c r="J11" s="1191"/>
      <c r="K11" s="1191"/>
      <c r="L11" s="1191"/>
      <c r="M11" s="1191"/>
      <c r="N11" s="1191"/>
      <c r="O11" s="1191"/>
      <c r="P11" s="1191"/>
      <c r="Q11" s="1191"/>
      <c r="R11" s="1191"/>
      <c r="S11" s="1191"/>
      <c r="T11" s="1191"/>
      <c r="U11" s="1191"/>
      <c r="V11" s="1191"/>
      <c r="W11" s="1191"/>
      <c r="X11" s="1191"/>
      <c r="Y11" s="1191"/>
      <c r="Z11" s="1191"/>
      <c r="AA11" s="1191"/>
      <c r="AB11" s="1191"/>
      <c r="AC11" s="1191"/>
      <c r="AD11" s="1191"/>
      <c r="AE11" s="1191"/>
      <c r="AF11" s="1191"/>
      <c r="AG11" s="1191"/>
      <c r="AH11" s="1191"/>
      <c r="AI11" s="1191"/>
    </row>
    <row r="12" spans="1:51" s="1194" customFormat="1" x14ac:dyDescent="0.15">
      <c r="A12" s="1191"/>
      <c r="B12" s="1191"/>
      <c r="C12" s="1191"/>
      <c r="D12" s="1191"/>
      <c r="E12" s="1191"/>
      <c r="F12" s="1191"/>
      <c r="G12" s="1191"/>
      <c r="H12" s="1191"/>
      <c r="I12" s="1191"/>
      <c r="J12" s="1191"/>
      <c r="K12" s="1191"/>
      <c r="L12" s="1191"/>
      <c r="M12" s="1191"/>
      <c r="N12" s="1191"/>
      <c r="O12" s="1191"/>
      <c r="P12" s="1191"/>
      <c r="Q12" s="1191"/>
      <c r="R12" s="1191"/>
      <c r="S12" s="1191"/>
      <c r="T12" s="1191"/>
      <c r="U12" s="1191"/>
      <c r="V12" s="1191"/>
      <c r="W12" s="1191"/>
      <c r="X12" s="1191"/>
      <c r="Y12" s="1191"/>
      <c r="Z12" s="1191"/>
      <c r="AA12" s="1191"/>
      <c r="AB12" s="1191"/>
      <c r="AC12" s="1191"/>
      <c r="AD12" s="1191"/>
      <c r="AE12" s="1191"/>
      <c r="AF12" s="1191"/>
      <c r="AG12" s="1191"/>
      <c r="AH12" s="1191"/>
      <c r="AI12" s="1191"/>
      <c r="AY12" s="1194" t="s">
        <v>547</v>
      </c>
    </row>
    <row r="13" spans="1:51" s="1194" customFormat="1" x14ac:dyDescent="0.15">
      <c r="A13" s="1191"/>
      <c r="B13" s="1191"/>
      <c r="C13" s="1191"/>
      <c r="D13" s="1191"/>
      <c r="E13" s="1191"/>
      <c r="F13" s="1191"/>
      <c r="G13" s="1191"/>
      <c r="H13" s="1191"/>
      <c r="I13" s="1191"/>
      <c r="J13" s="1191"/>
      <c r="K13" s="1191"/>
      <c r="L13" s="1191"/>
      <c r="M13" s="1191"/>
      <c r="N13" s="1191"/>
      <c r="O13" s="1191"/>
      <c r="P13" s="1191"/>
      <c r="Q13" s="1191"/>
      <c r="R13" s="1191"/>
      <c r="S13" s="1191"/>
      <c r="T13" s="1191"/>
      <c r="U13" s="1191"/>
      <c r="V13" s="1191"/>
      <c r="W13" s="1191"/>
      <c r="X13" s="1191"/>
      <c r="Y13" s="1191"/>
      <c r="Z13" s="1191"/>
      <c r="AA13" s="1191"/>
      <c r="AB13" s="1191"/>
      <c r="AC13" s="1191"/>
      <c r="AD13" s="1191"/>
      <c r="AE13" s="1191"/>
      <c r="AF13" s="1191"/>
      <c r="AG13" s="1191"/>
      <c r="AH13" s="1191"/>
      <c r="AI13" s="1191"/>
    </row>
    <row r="14" spans="1:51" s="1194" customFormat="1" ht="14.25" customHeight="1" x14ac:dyDescent="0.15">
      <c r="A14" s="1191"/>
      <c r="B14" s="1191"/>
      <c r="C14" s="1191"/>
      <c r="D14" s="1191"/>
      <c r="E14" s="1191"/>
      <c r="F14" s="1191"/>
      <c r="G14" s="1191"/>
      <c r="H14" s="1191"/>
      <c r="I14" s="1191"/>
      <c r="J14" s="1191"/>
      <c r="K14" s="1191"/>
      <c r="L14" s="1191"/>
      <c r="M14" s="1191"/>
      <c r="N14" s="1191"/>
      <c r="O14" s="1191"/>
      <c r="P14" s="1191"/>
      <c r="Q14" s="1191"/>
      <c r="R14" s="1191"/>
      <c r="S14" s="1191"/>
      <c r="T14" s="1191"/>
      <c r="U14" s="1191"/>
      <c r="V14" s="1191"/>
      <c r="W14" s="1191"/>
      <c r="X14" s="1191"/>
      <c r="Y14" s="1191"/>
      <c r="Z14" s="1191"/>
      <c r="AA14" s="1191"/>
      <c r="AB14" s="1191"/>
      <c r="AC14" s="1191"/>
      <c r="AD14" s="1191"/>
      <c r="AE14" s="1191"/>
      <c r="AF14" s="1191"/>
      <c r="AG14" s="1191"/>
      <c r="AH14" s="1191"/>
      <c r="AI14" s="1191"/>
    </row>
    <row r="15" spans="1:51" s="1194" customFormat="1" x14ac:dyDescent="0.15">
      <c r="A15" s="245"/>
      <c r="B15" s="1191"/>
      <c r="C15" s="1191"/>
      <c r="D15" s="1191"/>
      <c r="E15" s="1191"/>
      <c r="F15" s="1191"/>
      <c r="G15" s="1191"/>
      <c r="H15" s="1191"/>
      <c r="I15" s="1191"/>
      <c r="J15" s="1191"/>
      <c r="K15" s="1191"/>
      <c r="L15" s="1191"/>
      <c r="M15" s="1191"/>
      <c r="N15" s="1191"/>
      <c r="O15" s="1191"/>
      <c r="P15" s="1191"/>
      <c r="Q15" s="1191"/>
      <c r="R15" s="1191"/>
      <c r="S15" s="1191"/>
      <c r="T15" s="1191"/>
      <c r="U15" s="1191"/>
      <c r="V15" s="1191"/>
      <c r="W15" s="1191"/>
      <c r="X15" s="1191"/>
      <c r="Y15" s="1191"/>
      <c r="Z15" s="1191"/>
      <c r="AA15" s="1191"/>
      <c r="AB15" s="1191"/>
      <c r="AC15" s="1191"/>
      <c r="AD15" s="1191"/>
      <c r="AE15" s="1191"/>
      <c r="AF15" s="1191"/>
      <c r="AG15" s="1191"/>
      <c r="AH15" s="1191"/>
      <c r="AI15" s="1191"/>
    </row>
    <row r="16" spans="1:51" s="1194" customFormat="1" x14ac:dyDescent="0.15">
      <c r="A16" s="245"/>
      <c r="B16" s="1191"/>
      <c r="C16" s="1191"/>
      <c r="D16" s="1191"/>
      <c r="E16" s="1191"/>
      <c r="F16" s="1191"/>
      <c r="G16" s="1191"/>
      <c r="H16" s="1191"/>
      <c r="I16" s="1191"/>
      <c r="J16" s="1191"/>
      <c r="K16" s="1191"/>
      <c r="L16" s="1191"/>
      <c r="M16" s="1191"/>
      <c r="N16" s="1191"/>
      <c r="O16" s="1191"/>
      <c r="P16" s="1191"/>
      <c r="Q16" s="1191"/>
      <c r="R16" s="1191"/>
      <c r="S16" s="1191"/>
      <c r="T16" s="1191"/>
      <c r="U16" s="1191"/>
      <c r="V16" s="1191"/>
      <c r="W16" s="1191"/>
      <c r="X16" s="1191"/>
      <c r="Y16" s="1191"/>
      <c r="Z16" s="1191"/>
      <c r="AA16" s="1191"/>
      <c r="AB16" s="1191"/>
      <c r="AC16" s="1191"/>
      <c r="AD16" s="1191"/>
      <c r="AE16" s="1191"/>
      <c r="AF16" s="1191"/>
      <c r="AG16" s="1191"/>
      <c r="AH16" s="1191"/>
      <c r="AI16" s="1191"/>
    </row>
    <row r="17" spans="1:259" s="1194" customFormat="1" x14ac:dyDescent="0.15">
      <c r="A17" s="245"/>
      <c r="B17" s="1191"/>
      <c r="C17" s="1191"/>
      <c r="D17" s="1191"/>
      <c r="E17" s="1191"/>
      <c r="F17" s="1191"/>
      <c r="G17" s="1191"/>
      <c r="H17" s="1191"/>
      <c r="I17" s="1191"/>
      <c r="J17" s="1191"/>
      <c r="K17" s="1191"/>
      <c r="L17" s="1191"/>
      <c r="M17" s="1191"/>
      <c r="N17" s="1191"/>
      <c r="O17" s="1191"/>
      <c r="P17" s="1191"/>
      <c r="Q17" s="1191"/>
      <c r="R17" s="1191"/>
      <c r="S17" s="1191"/>
      <c r="T17" s="1191"/>
      <c r="U17" s="1191"/>
      <c r="V17" s="1191"/>
      <c r="W17" s="1191"/>
      <c r="X17" s="1191"/>
      <c r="Y17" s="1191"/>
      <c r="Z17" s="1191"/>
      <c r="AA17" s="1191"/>
      <c r="AB17" s="1191"/>
      <c r="AC17" s="1191"/>
      <c r="AD17" s="1191"/>
      <c r="AE17" s="1191"/>
      <c r="AF17" s="1191"/>
      <c r="AG17" s="1191"/>
      <c r="AH17" s="1191"/>
      <c r="AI17" s="1191"/>
    </row>
    <row r="18" spans="1:259" s="1194" customFormat="1" x14ac:dyDescent="0.15">
      <c r="A18" s="245"/>
      <c r="B18" s="1191"/>
      <c r="C18" s="1191"/>
      <c r="D18" s="1191"/>
      <c r="E18" s="1191"/>
      <c r="F18" s="1191"/>
      <c r="G18" s="1191"/>
      <c r="H18" s="1191"/>
      <c r="I18" s="1191"/>
      <c r="J18" s="1191"/>
      <c r="K18" s="1191"/>
      <c r="L18" s="1191"/>
      <c r="M18" s="1191"/>
      <c r="N18" s="1191"/>
      <c r="O18" s="1191"/>
      <c r="P18" s="1191"/>
      <c r="Q18" s="1191"/>
      <c r="R18" s="1191"/>
      <c r="S18" s="1191"/>
      <c r="T18" s="1191"/>
      <c r="U18" s="1191"/>
      <c r="V18" s="1191"/>
      <c r="W18" s="1191"/>
      <c r="X18" s="1191"/>
      <c r="Y18" s="1191"/>
      <c r="Z18" s="1191"/>
      <c r="AA18" s="1191"/>
      <c r="AB18" s="1191"/>
      <c r="AC18" s="1191"/>
      <c r="AD18" s="1191"/>
      <c r="AE18" s="1191"/>
      <c r="AF18" s="1191"/>
      <c r="AG18" s="1191"/>
      <c r="AH18" s="1191"/>
      <c r="AI18" s="1191"/>
    </row>
    <row r="19" spans="1:259" x14ac:dyDescent="0.15">
      <c r="P19" s="246"/>
      <c r="Q19" s="246"/>
    </row>
    <row r="20" spans="1:259" x14ac:dyDescent="0.15">
      <c r="P20" s="246"/>
      <c r="Q20" s="246"/>
    </row>
    <row r="21" spans="1:259" ht="17.25" x14ac:dyDescent="0.15">
      <c r="B21" s="1195"/>
      <c r="C21" s="248"/>
      <c r="D21" s="248"/>
      <c r="E21" s="248"/>
      <c r="F21" s="248"/>
      <c r="G21" s="248"/>
      <c r="H21" s="248"/>
      <c r="I21" s="248"/>
      <c r="J21" s="248"/>
      <c r="K21" s="248"/>
      <c r="L21" s="248"/>
      <c r="M21" s="248"/>
      <c r="N21" s="1196"/>
      <c r="O21" s="248"/>
      <c r="P21" s="249"/>
      <c r="Q21" s="246"/>
      <c r="IY21" s="1197"/>
    </row>
    <row r="22" spans="1:259" ht="17.25" x14ac:dyDescent="0.15">
      <c r="B22" s="250"/>
      <c r="IY22" s="1198"/>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1199"/>
      <c r="C40" s="246"/>
      <c r="D40" s="246"/>
      <c r="E40" s="246"/>
      <c r="F40" s="246"/>
      <c r="G40" s="246"/>
      <c r="H40" s="246"/>
      <c r="I40" s="246"/>
      <c r="J40" s="246"/>
      <c r="K40" s="246"/>
      <c r="L40" s="246"/>
      <c r="M40" s="246"/>
      <c r="N40" s="246"/>
      <c r="O40" s="246"/>
      <c r="P40" s="1199"/>
      <c r="Q40" s="246"/>
    </row>
    <row r="41" spans="2:17" ht="17.25" x14ac:dyDescent="0.15">
      <c r="B41" s="247" t="s">
        <v>548</v>
      </c>
      <c r="C41" s="248"/>
      <c r="D41" s="248"/>
      <c r="E41" s="248"/>
      <c r="F41" s="248"/>
      <c r="G41" s="248"/>
      <c r="H41" s="248"/>
      <c r="I41" s="248"/>
      <c r="J41" s="248"/>
      <c r="K41" s="248"/>
      <c r="L41" s="248"/>
      <c r="M41" s="248"/>
      <c r="N41" s="248"/>
      <c r="O41" s="248"/>
      <c r="P41" s="249"/>
    </row>
    <row r="42" spans="2:17" x14ac:dyDescent="0.15">
      <c r="B42" s="250"/>
      <c r="C42" s="246"/>
      <c r="D42" s="246"/>
      <c r="E42" s="246"/>
      <c r="F42" s="246"/>
      <c r="G42" s="1200" t="s">
        <v>549</v>
      </c>
      <c r="I42" s="1201"/>
      <c r="J42" s="1201"/>
      <c r="K42" s="1201"/>
      <c r="L42" s="246"/>
      <c r="M42" s="246"/>
      <c r="N42" s="246"/>
      <c r="O42" s="246"/>
    </row>
    <row r="43" spans="2:17" x14ac:dyDescent="0.15">
      <c r="B43" s="250"/>
      <c r="C43" s="246"/>
      <c r="D43" s="246"/>
      <c r="E43" s="246"/>
      <c r="F43" s="246"/>
      <c r="G43" s="1202" t="s">
        <v>550</v>
      </c>
      <c r="H43" s="1203"/>
      <c r="I43" s="1203"/>
      <c r="J43" s="1203"/>
      <c r="K43" s="1203"/>
      <c r="L43" s="1203"/>
      <c r="M43" s="1203"/>
      <c r="N43" s="1203"/>
      <c r="O43" s="1204"/>
    </row>
    <row r="44" spans="2:17" x14ac:dyDescent="0.15">
      <c r="B44" s="250"/>
      <c r="C44" s="246"/>
      <c r="D44" s="246"/>
      <c r="E44" s="246"/>
      <c r="F44" s="246"/>
      <c r="G44" s="1205"/>
      <c r="H44" s="1206"/>
      <c r="I44" s="1206"/>
      <c r="J44" s="1206"/>
      <c r="K44" s="1206"/>
      <c r="L44" s="1206"/>
      <c r="M44" s="1206"/>
      <c r="N44" s="1206"/>
      <c r="O44" s="1207"/>
    </row>
    <row r="45" spans="2:17" x14ac:dyDescent="0.15">
      <c r="B45" s="250"/>
      <c r="C45" s="246"/>
      <c r="D45" s="246"/>
      <c r="E45" s="246"/>
      <c r="F45" s="246"/>
      <c r="G45" s="1205"/>
      <c r="H45" s="1206"/>
      <c r="I45" s="1206"/>
      <c r="J45" s="1206"/>
      <c r="K45" s="1206"/>
      <c r="L45" s="1206"/>
      <c r="M45" s="1206"/>
      <c r="N45" s="1206"/>
      <c r="O45" s="1207"/>
    </row>
    <row r="46" spans="2:17" x14ac:dyDescent="0.15">
      <c r="B46" s="250"/>
      <c r="C46" s="246"/>
      <c r="D46" s="246"/>
      <c r="E46" s="246"/>
      <c r="F46" s="246"/>
      <c r="G46" s="1205"/>
      <c r="H46" s="1206"/>
      <c r="I46" s="1206"/>
      <c r="J46" s="1206"/>
      <c r="K46" s="1206"/>
      <c r="L46" s="1206"/>
      <c r="M46" s="1206"/>
      <c r="N46" s="1206"/>
      <c r="O46" s="1207"/>
    </row>
    <row r="47" spans="2:17" x14ac:dyDescent="0.15">
      <c r="B47" s="250"/>
      <c r="C47" s="246"/>
      <c r="D47" s="246"/>
      <c r="E47" s="246"/>
      <c r="F47" s="246"/>
      <c r="G47" s="1208"/>
      <c r="H47" s="1209"/>
      <c r="I47" s="1209"/>
      <c r="J47" s="1209"/>
      <c r="K47" s="1209"/>
      <c r="L47" s="1209"/>
      <c r="M47" s="1209"/>
      <c r="N47" s="1209"/>
      <c r="O47" s="1210"/>
    </row>
    <row r="48" spans="2:17" x14ac:dyDescent="0.15">
      <c r="B48" s="250"/>
      <c r="C48" s="246"/>
      <c r="D48" s="246"/>
      <c r="E48" s="246"/>
      <c r="F48" s="246"/>
      <c r="G48" s="246"/>
      <c r="H48" s="1211"/>
      <c r="I48" s="1211"/>
      <c r="J48" s="1211"/>
    </row>
    <row r="49" spans="1:17" x14ac:dyDescent="0.15">
      <c r="B49" s="250"/>
      <c r="C49" s="246"/>
      <c r="D49" s="246"/>
      <c r="E49" s="246"/>
      <c r="F49" s="246"/>
      <c r="G49" s="245" t="s">
        <v>551</v>
      </c>
    </row>
    <row r="50" spans="1:17" x14ac:dyDescent="0.15">
      <c r="B50" s="250"/>
      <c r="C50" s="246"/>
      <c r="D50" s="246"/>
      <c r="E50" s="246"/>
      <c r="F50" s="246"/>
      <c r="G50" s="1212"/>
      <c r="H50" s="1213"/>
      <c r="I50" s="1213"/>
      <c r="J50" s="1214"/>
      <c r="K50" s="1215" t="s">
        <v>523</v>
      </c>
      <c r="L50" s="1215" t="s">
        <v>524</v>
      </c>
      <c r="M50" s="1215" t="s">
        <v>525</v>
      </c>
      <c r="N50" s="1215" t="s">
        <v>526</v>
      </c>
      <c r="O50" s="1215" t="s">
        <v>527</v>
      </c>
    </row>
    <row r="51" spans="1:17" x14ac:dyDescent="0.15">
      <c r="B51" s="250"/>
      <c r="C51" s="246"/>
      <c r="D51" s="246"/>
      <c r="E51" s="246"/>
      <c r="F51" s="246"/>
      <c r="G51" s="1216" t="s">
        <v>552</v>
      </c>
      <c r="H51" s="1217"/>
      <c r="I51" s="1218" t="s">
        <v>553</v>
      </c>
      <c r="J51" s="1218"/>
      <c r="K51" s="1219"/>
      <c r="L51" s="1219"/>
      <c r="M51" s="1219"/>
      <c r="N51" s="1219"/>
      <c r="O51" s="1219"/>
    </row>
    <row r="52" spans="1:17" x14ac:dyDescent="0.15">
      <c r="B52" s="250"/>
      <c r="C52" s="246"/>
      <c r="D52" s="246"/>
      <c r="E52" s="246"/>
      <c r="F52" s="246"/>
      <c r="G52" s="1220"/>
      <c r="H52" s="1221"/>
      <c r="I52" s="1222"/>
      <c r="J52" s="1222"/>
      <c r="K52" s="1223"/>
      <c r="L52" s="1223"/>
      <c r="M52" s="1223"/>
      <c r="N52" s="1223"/>
      <c r="O52" s="1223"/>
    </row>
    <row r="53" spans="1:17" x14ac:dyDescent="0.15">
      <c r="A53" s="1224"/>
      <c r="B53" s="250"/>
      <c r="C53" s="246"/>
      <c r="D53" s="246"/>
      <c r="E53" s="246"/>
      <c r="F53" s="246"/>
      <c r="G53" s="1220"/>
      <c r="H53" s="1221"/>
      <c r="I53" s="1225" t="s">
        <v>554</v>
      </c>
      <c r="J53" s="1225"/>
      <c r="K53" s="1226"/>
      <c r="L53" s="1226"/>
      <c r="M53" s="1226"/>
      <c r="N53" s="1226"/>
      <c r="O53" s="1226"/>
    </row>
    <row r="54" spans="1:17" x14ac:dyDescent="0.15">
      <c r="A54" s="1224"/>
      <c r="B54" s="250"/>
      <c r="C54" s="246"/>
      <c r="D54" s="246"/>
      <c r="E54" s="246"/>
      <c r="F54" s="246"/>
      <c r="G54" s="1227"/>
      <c r="H54" s="1228"/>
      <c r="I54" s="1225"/>
      <c r="J54" s="1225"/>
      <c r="K54" s="1229"/>
      <c r="L54" s="1229"/>
      <c r="M54" s="1229"/>
      <c r="N54" s="1229"/>
      <c r="O54" s="1229"/>
    </row>
    <row r="55" spans="1:17" x14ac:dyDescent="0.15">
      <c r="A55" s="1224"/>
      <c r="B55" s="250"/>
      <c r="C55" s="246"/>
      <c r="D55" s="246"/>
      <c r="E55" s="246"/>
      <c r="F55" s="246"/>
      <c r="G55" s="1230" t="s">
        <v>555</v>
      </c>
      <c r="H55" s="1231"/>
      <c r="I55" s="1225" t="s">
        <v>553</v>
      </c>
      <c r="J55" s="1225"/>
      <c r="K55" s="1219"/>
      <c r="L55" s="1219"/>
      <c r="M55" s="1219"/>
      <c r="N55" s="1219"/>
      <c r="O55" s="1219"/>
    </row>
    <row r="56" spans="1:17" x14ac:dyDescent="0.15">
      <c r="A56" s="1224"/>
      <c r="B56" s="250"/>
      <c r="C56" s="246"/>
      <c r="D56" s="246"/>
      <c r="E56" s="246"/>
      <c r="F56" s="246"/>
      <c r="G56" s="1232"/>
      <c r="H56" s="1233"/>
      <c r="I56" s="1225"/>
      <c r="J56" s="1225"/>
      <c r="K56" s="1223"/>
      <c r="L56" s="1223"/>
      <c r="M56" s="1223"/>
      <c r="N56" s="1223"/>
      <c r="O56" s="1223"/>
    </row>
    <row r="57" spans="1:17" s="1224" customFormat="1" x14ac:dyDescent="0.15">
      <c r="B57" s="1234"/>
      <c r="C57" s="1201"/>
      <c r="D57" s="1201"/>
      <c r="E57" s="1201"/>
      <c r="F57" s="1201"/>
      <c r="G57" s="1232"/>
      <c r="H57" s="1233"/>
      <c r="I57" s="1235" t="s">
        <v>554</v>
      </c>
      <c r="J57" s="1235"/>
      <c r="K57" s="1226"/>
      <c r="L57" s="1226"/>
      <c r="M57" s="1226"/>
      <c r="N57" s="1226"/>
      <c r="O57" s="1226"/>
      <c r="P57" s="1236"/>
      <c r="Q57" s="1234"/>
    </row>
    <row r="58" spans="1:17" s="1224" customFormat="1" x14ac:dyDescent="0.15">
      <c r="A58" s="245"/>
      <c r="B58" s="1234"/>
      <c r="C58" s="1201"/>
      <c r="D58" s="1201"/>
      <c r="E58" s="1201"/>
      <c r="F58" s="1201"/>
      <c r="G58" s="1237"/>
      <c r="H58" s="1238"/>
      <c r="I58" s="1235"/>
      <c r="J58" s="1235"/>
      <c r="K58" s="1229"/>
      <c r="L58" s="1229"/>
      <c r="M58" s="1229"/>
      <c r="N58" s="1229"/>
      <c r="O58" s="1229"/>
      <c r="P58" s="1236"/>
      <c r="Q58" s="1234"/>
    </row>
    <row r="59" spans="1:17" s="1224" customFormat="1" x14ac:dyDescent="0.15">
      <c r="A59" s="245"/>
      <c r="B59" s="1234"/>
      <c r="C59" s="1201"/>
      <c r="D59" s="1201"/>
      <c r="E59" s="1201"/>
      <c r="F59" s="1201"/>
      <c r="G59" s="1201"/>
      <c r="H59" s="1201"/>
      <c r="I59" s="1201"/>
      <c r="J59" s="1201"/>
      <c r="K59" s="1239"/>
      <c r="L59" s="1239"/>
      <c r="M59" s="1239"/>
      <c r="N59" s="1239"/>
      <c r="O59" s="1239"/>
      <c r="P59" s="1236"/>
      <c r="Q59" s="1234"/>
    </row>
    <row r="60" spans="1:17" s="1224" customFormat="1" x14ac:dyDescent="0.15">
      <c r="A60" s="245"/>
      <c r="B60" s="1234"/>
      <c r="C60" s="1201"/>
      <c r="D60" s="1201"/>
      <c r="E60" s="1201"/>
      <c r="F60" s="1201"/>
      <c r="G60" s="1201"/>
      <c r="H60" s="1201"/>
      <c r="I60" s="1201"/>
      <c r="J60" s="1201"/>
      <c r="K60" s="1239"/>
      <c r="L60" s="1239"/>
      <c r="M60" s="1239"/>
      <c r="N60" s="1239"/>
      <c r="O60" s="1239"/>
      <c r="P60" s="1236"/>
      <c r="Q60" s="1234"/>
    </row>
    <row r="61" spans="1:17" s="1224" customFormat="1" x14ac:dyDescent="0.15">
      <c r="A61" s="245"/>
      <c r="B61" s="1240"/>
      <c r="C61" s="1241"/>
      <c r="D61" s="1241"/>
      <c r="E61" s="1241"/>
      <c r="F61" s="1241"/>
      <c r="G61" s="1241"/>
      <c r="H61" s="1241"/>
      <c r="I61" s="1241"/>
      <c r="J61" s="1241"/>
      <c r="K61" s="1241"/>
      <c r="L61" s="1241"/>
      <c r="M61" s="1242"/>
      <c r="N61" s="1242"/>
      <c r="O61" s="1242"/>
      <c r="P61" s="1243"/>
      <c r="Q61" s="1234"/>
    </row>
    <row r="62" spans="1:17" x14ac:dyDescent="0.15">
      <c r="B62" s="1199"/>
      <c r="C62" s="1199"/>
      <c r="D62" s="1199"/>
      <c r="E62" s="1199"/>
      <c r="F62" s="1199"/>
      <c r="G62" s="1199"/>
      <c r="H62" s="1199"/>
      <c r="I62" s="1199"/>
      <c r="J62" s="1199"/>
      <c r="K62" s="1199"/>
      <c r="L62" s="1199"/>
      <c r="M62" s="1199"/>
      <c r="N62" s="1199"/>
      <c r="O62" s="1199"/>
      <c r="P62" s="1199"/>
      <c r="Q62" s="246"/>
    </row>
    <row r="63" spans="1:17" ht="17.25" x14ac:dyDescent="0.15">
      <c r="B63" s="309" t="s">
        <v>556</v>
      </c>
      <c r="C63" s="246"/>
      <c r="D63" s="246"/>
      <c r="E63" s="246"/>
      <c r="F63" s="246"/>
      <c r="G63" s="246"/>
      <c r="H63" s="246"/>
      <c r="I63" s="246"/>
      <c r="J63" s="246"/>
      <c r="K63" s="246"/>
      <c r="L63" s="246"/>
      <c r="M63" s="246"/>
      <c r="N63" s="246"/>
      <c r="O63" s="246"/>
    </row>
    <row r="64" spans="1:17" x14ac:dyDescent="0.15">
      <c r="B64" s="250"/>
      <c r="C64" s="246"/>
      <c r="D64" s="246"/>
      <c r="E64" s="246"/>
      <c r="F64" s="246"/>
      <c r="G64" s="1200" t="s">
        <v>549</v>
      </c>
      <c r="I64" s="1201"/>
      <c r="J64" s="1201"/>
      <c r="K64" s="1201"/>
      <c r="L64" s="246"/>
      <c r="M64" s="246"/>
      <c r="N64" s="246"/>
      <c r="O64" s="246"/>
    </row>
    <row r="65" spans="2:30" x14ac:dyDescent="0.15">
      <c r="B65" s="250"/>
      <c r="C65" s="246"/>
      <c r="D65" s="246"/>
      <c r="E65" s="246"/>
      <c r="F65" s="246"/>
      <c r="G65" s="1202" t="s">
        <v>557</v>
      </c>
      <c r="H65" s="1203"/>
      <c r="I65" s="1203"/>
      <c r="J65" s="1203"/>
      <c r="K65" s="1203"/>
      <c r="L65" s="1203"/>
      <c r="M65" s="1203"/>
      <c r="N65" s="1203"/>
      <c r="O65" s="1204"/>
    </row>
    <row r="66" spans="2:30" x14ac:dyDescent="0.15">
      <c r="B66" s="250"/>
      <c r="C66" s="246"/>
      <c r="D66" s="246"/>
      <c r="E66" s="246"/>
      <c r="F66" s="246"/>
      <c r="G66" s="1205"/>
      <c r="H66" s="1206"/>
      <c r="I66" s="1206"/>
      <c r="J66" s="1206"/>
      <c r="K66" s="1206"/>
      <c r="L66" s="1206"/>
      <c r="M66" s="1206"/>
      <c r="N66" s="1206"/>
      <c r="O66" s="1207"/>
    </row>
    <row r="67" spans="2:30" x14ac:dyDescent="0.15">
      <c r="B67" s="250"/>
      <c r="C67" s="246"/>
      <c r="D67" s="246"/>
      <c r="E67" s="246"/>
      <c r="F67" s="246"/>
      <c r="G67" s="1205"/>
      <c r="H67" s="1206"/>
      <c r="I67" s="1206"/>
      <c r="J67" s="1206"/>
      <c r="K67" s="1206"/>
      <c r="L67" s="1206"/>
      <c r="M67" s="1206"/>
      <c r="N67" s="1206"/>
      <c r="O67" s="1207"/>
    </row>
    <row r="68" spans="2:30" x14ac:dyDescent="0.15">
      <c r="B68" s="250"/>
      <c r="C68" s="246"/>
      <c r="D68" s="246"/>
      <c r="E68" s="246"/>
      <c r="F68" s="246"/>
      <c r="G68" s="1205"/>
      <c r="H68" s="1206"/>
      <c r="I68" s="1206"/>
      <c r="J68" s="1206"/>
      <c r="K68" s="1206"/>
      <c r="L68" s="1206"/>
      <c r="M68" s="1206"/>
      <c r="N68" s="1206"/>
      <c r="O68" s="1207"/>
    </row>
    <row r="69" spans="2:30" x14ac:dyDescent="0.15">
      <c r="B69" s="250"/>
      <c r="C69" s="246"/>
      <c r="D69" s="246"/>
      <c r="E69" s="246"/>
      <c r="F69" s="246"/>
      <c r="G69" s="1208"/>
      <c r="H69" s="1209"/>
      <c r="I69" s="1209"/>
      <c r="J69" s="1209"/>
      <c r="K69" s="1209"/>
      <c r="L69" s="1209"/>
      <c r="M69" s="1209"/>
      <c r="N69" s="1209"/>
      <c r="O69" s="1210"/>
    </row>
    <row r="70" spans="2:30" x14ac:dyDescent="0.15">
      <c r="B70" s="250"/>
      <c r="C70" s="246"/>
      <c r="D70" s="246"/>
      <c r="E70" s="246"/>
      <c r="F70" s="246"/>
      <c r="G70" s="246"/>
      <c r="H70" s="1244"/>
      <c r="I70" s="1244"/>
      <c r="J70" s="1245"/>
      <c r="K70" s="1245"/>
      <c r="L70" s="1246"/>
      <c r="M70" s="1245"/>
      <c r="N70" s="1246"/>
      <c r="O70" s="1247"/>
    </row>
    <row r="71" spans="2:30" x14ac:dyDescent="0.15">
      <c r="B71" s="250"/>
      <c r="C71" s="246"/>
      <c r="D71" s="246"/>
      <c r="E71" s="246"/>
      <c r="F71" s="246"/>
      <c r="G71" s="1248" t="s">
        <v>558</v>
      </c>
      <c r="I71" s="1249"/>
      <c r="J71" s="1245"/>
      <c r="K71" s="1245"/>
      <c r="L71" s="1246"/>
      <c r="M71" s="1245"/>
      <c r="N71" s="1246"/>
      <c r="O71" s="1247"/>
    </row>
    <row r="72" spans="2:30" x14ac:dyDescent="0.15">
      <c r="B72" s="250"/>
      <c r="C72" s="246"/>
      <c r="D72" s="246"/>
      <c r="E72" s="246"/>
      <c r="F72" s="246"/>
      <c r="G72" s="1212"/>
      <c r="H72" s="1213"/>
      <c r="I72" s="1213"/>
      <c r="J72" s="1214"/>
      <c r="K72" s="1215" t="s">
        <v>523</v>
      </c>
      <c r="L72" s="1215" t="s">
        <v>524</v>
      </c>
      <c r="M72" s="1215" t="s">
        <v>525</v>
      </c>
      <c r="N72" s="1215" t="s">
        <v>526</v>
      </c>
      <c r="O72" s="1215" t="s">
        <v>527</v>
      </c>
    </row>
    <row r="73" spans="2:30" x14ac:dyDescent="0.15">
      <c r="B73" s="250"/>
      <c r="C73" s="246"/>
      <c r="D73" s="246"/>
      <c r="E73" s="246"/>
      <c r="F73" s="246"/>
      <c r="G73" s="1216" t="s">
        <v>552</v>
      </c>
      <c r="H73" s="1217"/>
      <c r="I73" s="1218" t="s">
        <v>553</v>
      </c>
      <c r="J73" s="1218"/>
      <c r="K73" s="1250">
        <v>141.30000000000001</v>
      </c>
      <c r="L73" s="1250">
        <v>129.69999999999999</v>
      </c>
      <c r="M73" s="1223">
        <v>115.7</v>
      </c>
      <c r="N73" s="1223">
        <v>110.5</v>
      </c>
      <c r="O73" s="1223">
        <v>83.5</v>
      </c>
      <c r="S73" s="245">
        <v>9.9</v>
      </c>
    </row>
    <row r="74" spans="2:30" x14ac:dyDescent="0.15">
      <c r="B74" s="250"/>
      <c r="C74" s="246"/>
      <c r="D74" s="246"/>
      <c r="E74" s="246"/>
      <c r="F74" s="246"/>
      <c r="G74" s="1220"/>
      <c r="H74" s="1221"/>
      <c r="I74" s="1222"/>
      <c r="J74" s="1222"/>
      <c r="K74" s="1250"/>
      <c r="L74" s="1250"/>
      <c r="M74" s="1223"/>
      <c r="N74" s="1223"/>
      <c r="O74" s="1223"/>
    </row>
    <row r="75" spans="2:30" x14ac:dyDescent="0.15">
      <c r="B75" s="250"/>
      <c r="C75" s="246"/>
      <c r="D75" s="246"/>
      <c r="E75" s="246"/>
      <c r="F75" s="246"/>
      <c r="G75" s="1220"/>
      <c r="H75" s="1221"/>
      <c r="I75" s="1225" t="s">
        <v>559</v>
      </c>
      <c r="J75" s="1225"/>
      <c r="K75" s="1251">
        <v>13.2</v>
      </c>
      <c r="L75" s="1251">
        <v>12.3</v>
      </c>
      <c r="M75" s="1251">
        <v>10.3</v>
      </c>
      <c r="N75" s="1251">
        <v>8.4</v>
      </c>
      <c r="O75" s="1251">
        <v>7.4</v>
      </c>
      <c r="U75" s="245">
        <v>81.2</v>
      </c>
      <c r="W75" s="245">
        <v>87.2</v>
      </c>
      <c r="Y75" s="245">
        <v>99.8</v>
      </c>
      <c r="AA75" s="245">
        <v>109.5</v>
      </c>
      <c r="AC75" s="245">
        <v>115.2</v>
      </c>
    </row>
    <row r="76" spans="2:30" x14ac:dyDescent="0.15">
      <c r="B76" s="250"/>
      <c r="C76" s="246"/>
      <c r="D76" s="246"/>
      <c r="E76" s="246"/>
      <c r="F76" s="246"/>
      <c r="G76" s="1227"/>
      <c r="H76" s="1228"/>
      <c r="I76" s="1225"/>
      <c r="J76" s="1225"/>
      <c r="K76" s="1229"/>
      <c r="L76" s="1229"/>
      <c r="M76" s="1229"/>
      <c r="N76" s="1229"/>
      <c r="O76" s="1229"/>
    </row>
    <row r="77" spans="2:30" x14ac:dyDescent="0.15">
      <c r="B77" s="250"/>
      <c r="C77" s="246"/>
      <c r="D77" s="246"/>
      <c r="E77" s="246"/>
      <c r="F77" s="246"/>
      <c r="G77" s="1230" t="s">
        <v>555</v>
      </c>
      <c r="H77" s="1231"/>
      <c r="I77" s="1225" t="s">
        <v>553</v>
      </c>
      <c r="J77" s="1225"/>
      <c r="K77" s="1250">
        <v>29.4</v>
      </c>
      <c r="L77" s="1250">
        <v>18.899999999999999</v>
      </c>
      <c r="M77" s="1223">
        <v>10.199999999999999</v>
      </c>
      <c r="N77" s="1223">
        <v>0.8</v>
      </c>
      <c r="O77" s="1223">
        <v>0</v>
      </c>
      <c r="R77" s="245">
        <v>12.3</v>
      </c>
      <c r="T77" s="245">
        <v>11.1</v>
      </c>
    </row>
    <row r="78" spans="2:30" x14ac:dyDescent="0.15">
      <c r="B78" s="250"/>
      <c r="C78" s="246"/>
      <c r="D78" s="246"/>
      <c r="E78" s="246"/>
      <c r="F78" s="246"/>
      <c r="G78" s="1232"/>
      <c r="H78" s="1233"/>
      <c r="I78" s="1225"/>
      <c r="J78" s="1225"/>
      <c r="K78" s="1250"/>
      <c r="L78" s="1250"/>
      <c r="M78" s="1223"/>
      <c r="N78" s="1223"/>
      <c r="O78" s="1223"/>
    </row>
    <row r="79" spans="2:30" x14ac:dyDescent="0.15">
      <c r="B79" s="250"/>
      <c r="C79" s="246"/>
      <c r="D79" s="246"/>
      <c r="E79" s="246"/>
      <c r="F79" s="246"/>
      <c r="G79" s="1232"/>
      <c r="H79" s="1233"/>
      <c r="I79" s="1252" t="s">
        <v>559</v>
      </c>
      <c r="J79" s="1235"/>
      <c r="K79" s="1253">
        <v>10.9</v>
      </c>
      <c r="L79" s="1253">
        <v>10.1</v>
      </c>
      <c r="M79" s="1253">
        <v>9.1</v>
      </c>
      <c r="N79" s="1253">
        <v>8.1</v>
      </c>
      <c r="O79" s="1253">
        <v>7.3</v>
      </c>
      <c r="V79" s="245">
        <v>53.5</v>
      </c>
      <c r="X79" s="245">
        <v>48.2</v>
      </c>
      <c r="Z79" s="245">
        <v>34.200000000000003</v>
      </c>
      <c r="AB79" s="245">
        <v>30.3</v>
      </c>
      <c r="AD79" s="245">
        <v>28.9</v>
      </c>
    </row>
    <row r="80" spans="2:30" x14ac:dyDescent="0.15">
      <c r="B80" s="250"/>
      <c r="C80" s="246"/>
      <c r="D80" s="246"/>
      <c r="E80" s="246"/>
      <c r="F80" s="246"/>
      <c r="G80" s="1237"/>
      <c r="H80" s="1238"/>
      <c r="I80" s="1235"/>
      <c r="J80" s="1235"/>
      <c r="K80" s="1253"/>
      <c r="L80" s="1253"/>
      <c r="M80" s="1253"/>
      <c r="N80" s="1253"/>
      <c r="O80" s="1253"/>
    </row>
    <row r="81" spans="2:17" x14ac:dyDescent="0.15">
      <c r="B81" s="250"/>
      <c r="C81" s="246"/>
      <c r="D81" s="246"/>
      <c r="E81" s="246"/>
      <c r="F81" s="246"/>
      <c r="G81" s="246"/>
      <c r="H81" s="246"/>
      <c r="I81" s="246"/>
      <c r="J81" s="246"/>
      <c r="K81" s="1254"/>
      <c r="L81" s="246"/>
      <c r="M81" s="246"/>
      <c r="N81" s="246"/>
      <c r="O81" s="246"/>
    </row>
    <row r="82" spans="2:17" ht="17.25" x14ac:dyDescent="0.15">
      <c r="B82" s="250"/>
      <c r="C82" s="246"/>
      <c r="D82" s="246"/>
      <c r="E82" s="246"/>
      <c r="F82" s="246"/>
      <c r="G82" s="246"/>
      <c r="H82" s="246"/>
      <c r="I82" s="246"/>
      <c r="J82" s="246"/>
      <c r="K82" s="1255"/>
      <c r="L82" s="1255"/>
      <c r="M82" s="1255"/>
      <c r="N82" s="1255"/>
      <c r="O82" s="1255"/>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1256"/>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73" zoomScaleNormal="100" zoomScaleSheetLayoutView="70" workbookViewId="0">
      <selection activeCell="G70" sqref="G70"/>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topLeftCell="A69" zoomScaleNormal="100" zoomScaleSheetLayoutView="55" workbookViewId="0">
      <selection activeCell="G70" sqref="G70"/>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522</v>
      </c>
      <c r="G2" s="113"/>
      <c r="H2" s="114"/>
    </row>
    <row r="3" spans="1:8" x14ac:dyDescent="0.15">
      <c r="A3" s="110" t="s">
        <v>515</v>
      </c>
      <c r="B3" s="115"/>
      <c r="C3" s="116"/>
      <c r="D3" s="117">
        <v>62450</v>
      </c>
      <c r="E3" s="118"/>
      <c r="F3" s="119">
        <v>66496</v>
      </c>
      <c r="G3" s="120"/>
      <c r="H3" s="121"/>
    </row>
    <row r="4" spans="1:8" x14ac:dyDescent="0.15">
      <c r="A4" s="122"/>
      <c r="B4" s="123"/>
      <c r="C4" s="124"/>
      <c r="D4" s="125">
        <v>47119</v>
      </c>
      <c r="E4" s="126"/>
      <c r="F4" s="127">
        <v>36530</v>
      </c>
      <c r="G4" s="128"/>
      <c r="H4" s="129"/>
    </row>
    <row r="5" spans="1:8" x14ac:dyDescent="0.15">
      <c r="A5" s="110" t="s">
        <v>517</v>
      </c>
      <c r="B5" s="115"/>
      <c r="C5" s="116"/>
      <c r="D5" s="117">
        <v>128098</v>
      </c>
      <c r="E5" s="118"/>
      <c r="F5" s="119">
        <v>82748</v>
      </c>
      <c r="G5" s="120"/>
      <c r="H5" s="121"/>
    </row>
    <row r="6" spans="1:8" x14ac:dyDescent="0.15">
      <c r="A6" s="122"/>
      <c r="B6" s="123"/>
      <c r="C6" s="124"/>
      <c r="D6" s="125">
        <v>48121</v>
      </c>
      <c r="E6" s="126"/>
      <c r="F6" s="127">
        <v>44732</v>
      </c>
      <c r="G6" s="128"/>
      <c r="H6" s="129"/>
    </row>
    <row r="7" spans="1:8" x14ac:dyDescent="0.15">
      <c r="A7" s="110" t="s">
        <v>518</v>
      </c>
      <c r="B7" s="115"/>
      <c r="C7" s="116"/>
      <c r="D7" s="117">
        <v>103090</v>
      </c>
      <c r="E7" s="118"/>
      <c r="F7" s="119">
        <v>91837</v>
      </c>
      <c r="G7" s="120"/>
      <c r="H7" s="121"/>
    </row>
    <row r="8" spans="1:8" x14ac:dyDescent="0.15">
      <c r="A8" s="122"/>
      <c r="B8" s="123"/>
      <c r="C8" s="124"/>
      <c r="D8" s="125">
        <v>57318</v>
      </c>
      <c r="E8" s="126"/>
      <c r="F8" s="127">
        <v>54439</v>
      </c>
      <c r="G8" s="128"/>
      <c r="H8" s="129"/>
    </row>
    <row r="9" spans="1:8" x14ac:dyDescent="0.15">
      <c r="A9" s="110" t="s">
        <v>519</v>
      </c>
      <c r="B9" s="115"/>
      <c r="C9" s="116"/>
      <c r="D9" s="117">
        <v>83923</v>
      </c>
      <c r="E9" s="118"/>
      <c r="F9" s="119">
        <v>128611</v>
      </c>
      <c r="G9" s="120"/>
      <c r="H9" s="121"/>
    </row>
    <row r="10" spans="1:8" x14ac:dyDescent="0.15">
      <c r="A10" s="122"/>
      <c r="B10" s="123"/>
      <c r="C10" s="124"/>
      <c r="D10" s="125">
        <v>63309</v>
      </c>
      <c r="E10" s="126"/>
      <c r="F10" s="127">
        <v>61552</v>
      </c>
      <c r="G10" s="128"/>
      <c r="H10" s="129"/>
    </row>
    <row r="11" spans="1:8" x14ac:dyDescent="0.15">
      <c r="A11" s="110" t="s">
        <v>520</v>
      </c>
      <c r="B11" s="115"/>
      <c r="C11" s="116"/>
      <c r="D11" s="117">
        <v>73892</v>
      </c>
      <c r="E11" s="118"/>
      <c r="F11" s="119">
        <v>138651</v>
      </c>
      <c r="G11" s="120"/>
      <c r="H11" s="121"/>
    </row>
    <row r="12" spans="1:8" x14ac:dyDescent="0.15">
      <c r="A12" s="122"/>
      <c r="B12" s="123"/>
      <c r="C12" s="130"/>
      <c r="D12" s="125">
        <v>53676</v>
      </c>
      <c r="E12" s="126"/>
      <c r="F12" s="127">
        <v>71211</v>
      </c>
      <c r="G12" s="128"/>
      <c r="H12" s="129"/>
    </row>
    <row r="13" spans="1:8" x14ac:dyDescent="0.15">
      <c r="A13" s="110"/>
      <c r="B13" s="115"/>
      <c r="C13" s="131"/>
      <c r="D13" s="132">
        <v>90291</v>
      </c>
      <c r="E13" s="133"/>
      <c r="F13" s="134">
        <v>101669</v>
      </c>
      <c r="G13" s="135"/>
      <c r="H13" s="121"/>
    </row>
    <row r="14" spans="1:8" x14ac:dyDescent="0.15">
      <c r="A14" s="122"/>
      <c r="B14" s="123"/>
      <c r="C14" s="124"/>
      <c r="D14" s="125">
        <v>53909</v>
      </c>
      <c r="E14" s="126"/>
      <c r="F14" s="127">
        <v>53693</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8.24</v>
      </c>
      <c r="C19" s="136">
        <f>ROUND(VALUE(SUBSTITUTE(実質収支比率等に係る経年分析!G$48,"▲","-")),2)</f>
        <v>10.1</v>
      </c>
      <c r="D19" s="136">
        <f>ROUND(VALUE(SUBSTITUTE(実質収支比率等に係る経年分析!H$48,"▲","-")),2)</f>
        <v>11.16</v>
      </c>
      <c r="E19" s="136">
        <f>ROUND(VALUE(SUBSTITUTE(実質収支比率等に係る経年分析!I$48,"▲","-")),2)</f>
        <v>12.55</v>
      </c>
      <c r="F19" s="136">
        <f>ROUND(VALUE(SUBSTITUTE(実質収支比率等に係る経年分析!J$48,"▲","-")),2)</f>
        <v>10.73</v>
      </c>
    </row>
    <row r="20" spans="1:11" x14ac:dyDescent="0.15">
      <c r="A20" s="136" t="s">
        <v>43</v>
      </c>
      <c r="B20" s="136">
        <f>ROUND(VALUE(SUBSTITUTE(実質収支比率等に係る経年分析!F$47,"▲","-")),2)</f>
        <v>22.18</v>
      </c>
      <c r="C20" s="136">
        <f>ROUND(VALUE(SUBSTITUTE(実質収支比率等に係る経年分析!G$47,"▲","-")),2)</f>
        <v>20.09</v>
      </c>
      <c r="D20" s="136">
        <f>ROUND(VALUE(SUBSTITUTE(実質収支比率等に係る経年分析!H$47,"▲","-")),2)</f>
        <v>21.77</v>
      </c>
      <c r="E20" s="136">
        <f>ROUND(VALUE(SUBSTITUTE(実質収支比率等に係る経年分析!I$47,"▲","-")),2)</f>
        <v>32.590000000000003</v>
      </c>
      <c r="F20" s="136">
        <f>ROUND(VALUE(SUBSTITUTE(実質収支比率等に係る経年分析!J$47,"▲","-")),2)</f>
        <v>45.91</v>
      </c>
    </row>
    <row r="21" spans="1:11" x14ac:dyDescent="0.15">
      <c r="A21" s="136" t="s">
        <v>44</v>
      </c>
      <c r="B21" s="136">
        <f>IF(ISNUMBER(VALUE(SUBSTITUTE(実質収支比率等に係る経年分析!F$49,"▲","-"))),ROUND(VALUE(SUBSTITUTE(実質収支比率等に係る経年分析!F$49,"▲","-")),2),NA())</f>
        <v>4.03</v>
      </c>
      <c r="C21" s="136">
        <f>IF(ISNUMBER(VALUE(SUBSTITUTE(実質収支比率等に係る経年分析!G$49,"▲","-"))),ROUND(VALUE(SUBSTITUTE(実質収支比率等に係る経年分析!G$49,"▲","-")),2),NA())</f>
        <v>8.44</v>
      </c>
      <c r="D21" s="136">
        <f>IF(ISNUMBER(VALUE(SUBSTITUTE(実質収支比率等に係る経年分析!H$49,"▲","-"))),ROUND(VALUE(SUBSTITUTE(実質収支比率等に係る経年分析!H$49,"▲","-")),2),NA())</f>
        <v>8.9</v>
      </c>
      <c r="E21" s="136">
        <f>IF(ISNUMBER(VALUE(SUBSTITUTE(実質収支比率等に係る経年分析!I$49,"▲","-"))),ROUND(VALUE(SUBSTITUTE(実質収支比率等に係る経年分析!I$49,"▲","-")),2),NA())</f>
        <v>12.95</v>
      </c>
      <c r="F21" s="136">
        <f>IF(ISNUMBER(VALUE(SUBSTITUTE(実質収支比率等に係る経年分析!J$49,"▲","-"))),ROUND(VALUE(SUBSTITUTE(実質収支比率等に係る経年分析!J$49,"▲","-")),2),NA())</f>
        <v>9.75</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0.03</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0.02</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0.01</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野上簡易水道事業会計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0.17</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0.35</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0.25</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x14ac:dyDescent="0.15">
      <c r="A30" s="137" t="str">
        <f>IF(連結実質赤字比率に係る赤字・黒字の構成分析!C$40="",NA(),連結実質赤字比率に係る赤字・黒字の構成分析!C$40)</f>
        <v>のかみふれあい公園運営事業会計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0.06</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0.02</v>
      </c>
    </row>
    <row r="31" spans="1:11" x14ac:dyDescent="0.15">
      <c r="A31" s="137" t="str">
        <f>IF(連結実質赤字比率に係る赤字・黒字の構成分析!C$39="",NA(),連結実質赤字比率に係る赤字・黒字の構成分析!C$39)</f>
        <v>後期高齢者医療会計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0.03</v>
      </c>
    </row>
    <row r="32" spans="1:11" x14ac:dyDescent="0.15">
      <c r="A32" s="137" t="str">
        <f>IF(連結実質赤字比率に係る赤字・黒字の構成分析!C$38="",NA(),連結実質赤字比率に係る赤字・黒字の構成分析!C$38)</f>
        <v>国民健康保険診療所事業会計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0.14000000000000001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0.05</v>
      </c>
    </row>
    <row r="33" spans="1:16" x14ac:dyDescent="0.15">
      <c r="A33" s="137" t="str">
        <f>IF(連結実質赤字比率に係る赤字・黒字の構成分析!C$37="",NA(),連結実質赤字比率に係る赤字・黒字の構成分析!C$37)</f>
        <v>介護保険事業会計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0.53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0.66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0.43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0.73</v>
      </c>
    </row>
    <row r="34" spans="1:16" x14ac:dyDescent="0.15">
      <c r="A34" s="137" t="str">
        <f>IF(連結実質赤字比率に係る赤字・黒字の構成分析!C$36="",NA(),連結実質赤字比率に係る赤字・黒字の構成分析!C$36)</f>
        <v>国民健康保険事業会計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0.95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1.96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0.81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2.27</v>
      </c>
    </row>
    <row r="35" spans="1:16" x14ac:dyDescent="0.15">
      <c r="A35" s="137" t="str">
        <f>IF(連結実質赤字比率に係る赤字・黒字の構成分析!C$35="",NA(),連結実質赤字比率に係る赤字・黒字の構成分析!C$35)</f>
        <v>上水道事業会計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4.57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4.96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4.82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5.39</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8.1300000000000008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10.07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11.08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12.53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10.71</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1096</v>
      </c>
      <c r="E42" s="138"/>
      <c r="F42" s="138"/>
      <c r="G42" s="138">
        <f>'実質公債費比率（分子）の構造'!L$52</f>
        <v>1136</v>
      </c>
      <c r="H42" s="138"/>
      <c r="I42" s="138"/>
      <c r="J42" s="138">
        <f>'実質公債費比率（分子）の構造'!M$52</f>
        <v>1147</v>
      </c>
      <c r="K42" s="138"/>
      <c r="L42" s="138"/>
      <c r="M42" s="138">
        <f>'実質公債費比率（分子）の構造'!N$52</f>
        <v>1122</v>
      </c>
      <c r="N42" s="138"/>
      <c r="O42" s="138"/>
      <c r="P42" s="138">
        <f>'実質公債費比率（分子）の構造'!O$52</f>
        <v>1134</v>
      </c>
    </row>
    <row r="43" spans="1:16" x14ac:dyDescent="0.15">
      <c r="A43" s="138" t="s">
        <v>52</v>
      </c>
      <c r="B43" s="138">
        <f>'実質公債費比率（分子）の構造'!K$51</f>
        <v>0</v>
      </c>
      <c r="C43" s="138"/>
      <c r="D43" s="138"/>
      <c r="E43" s="138" t="str">
        <f>'実質公債費比率（分子）の構造'!L$51</f>
        <v>-</v>
      </c>
      <c r="F43" s="138"/>
      <c r="G43" s="138"/>
      <c r="H43" s="138">
        <f>'実質公債費比率（分子）の構造'!M$51</f>
        <v>0</v>
      </c>
      <c r="I43" s="138"/>
      <c r="J43" s="138"/>
      <c r="K43" s="138">
        <f>'実質公債費比率（分子）の構造'!N$51</f>
        <v>0</v>
      </c>
      <c r="L43" s="138"/>
      <c r="M43" s="138"/>
      <c r="N43" s="138" t="str">
        <f>'実質公債費比率（分子）の構造'!O$51</f>
        <v>-</v>
      </c>
      <c r="O43" s="138"/>
      <c r="P43" s="138"/>
    </row>
    <row r="44" spans="1:16" x14ac:dyDescent="0.15">
      <c r="A44" s="138" t="s">
        <v>53</v>
      </c>
      <c r="B44" s="138">
        <f>'実質公債費比率（分子）の構造'!K$50</f>
        <v>1</v>
      </c>
      <c r="C44" s="138"/>
      <c r="D44" s="138"/>
      <c r="E44" s="138">
        <f>'実質公債費比率（分子）の構造'!L$50</f>
        <v>1</v>
      </c>
      <c r="F44" s="138"/>
      <c r="G44" s="138"/>
      <c r="H44" s="138">
        <f>'実質公債費比率（分子）の構造'!M$50</f>
        <v>1</v>
      </c>
      <c r="I44" s="138"/>
      <c r="J44" s="138"/>
      <c r="K44" s="138">
        <f>'実質公債費比率（分子）の構造'!N$50</f>
        <v>1</v>
      </c>
      <c r="L44" s="138"/>
      <c r="M44" s="138"/>
      <c r="N44" s="138">
        <f>'実質公債費比率（分子）の構造'!O$50</f>
        <v>1</v>
      </c>
      <c r="O44" s="138"/>
      <c r="P44" s="138"/>
    </row>
    <row r="45" spans="1:16" x14ac:dyDescent="0.15">
      <c r="A45" s="138" t="s">
        <v>54</v>
      </c>
      <c r="B45" s="138">
        <f>'実質公債費比率（分子）の構造'!K$49</f>
        <v>180</v>
      </c>
      <c r="C45" s="138"/>
      <c r="D45" s="138"/>
      <c r="E45" s="138">
        <f>'実質公債費比率（分子）の構造'!L$49</f>
        <v>203</v>
      </c>
      <c r="F45" s="138"/>
      <c r="G45" s="138"/>
      <c r="H45" s="138">
        <f>'実質公債費比率（分子）の構造'!M$49</f>
        <v>179</v>
      </c>
      <c r="I45" s="138"/>
      <c r="J45" s="138"/>
      <c r="K45" s="138">
        <f>'実質公債費比率（分子）の構造'!N$49</f>
        <v>207</v>
      </c>
      <c r="L45" s="138"/>
      <c r="M45" s="138"/>
      <c r="N45" s="138">
        <f>'実質公債費比率（分子）の構造'!O$49</f>
        <v>204</v>
      </c>
      <c r="O45" s="138"/>
      <c r="P45" s="138"/>
    </row>
    <row r="46" spans="1:16" x14ac:dyDescent="0.15">
      <c r="A46" s="138" t="s">
        <v>55</v>
      </c>
      <c r="B46" s="138">
        <f>'実質公債費比率（分子）の構造'!K$48</f>
        <v>74</v>
      </c>
      <c r="C46" s="138"/>
      <c r="D46" s="138"/>
      <c r="E46" s="138">
        <f>'実質公債費比率（分子）の構造'!L$48</f>
        <v>81</v>
      </c>
      <c r="F46" s="138"/>
      <c r="G46" s="138"/>
      <c r="H46" s="138">
        <f>'実質公債費比率（分子）の構造'!M$48</f>
        <v>85</v>
      </c>
      <c r="I46" s="138"/>
      <c r="J46" s="138"/>
      <c r="K46" s="138">
        <f>'実質公債費比率（分子）の構造'!N$48</f>
        <v>85</v>
      </c>
      <c r="L46" s="138"/>
      <c r="M46" s="138"/>
      <c r="N46" s="138">
        <f>'実質公債費比率（分子）の構造'!O$48</f>
        <v>76</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1296</v>
      </c>
      <c r="C49" s="138"/>
      <c r="D49" s="138"/>
      <c r="E49" s="138">
        <f>'実質公債費比率（分子）の構造'!L$45</f>
        <v>1270</v>
      </c>
      <c r="F49" s="138"/>
      <c r="G49" s="138"/>
      <c r="H49" s="138">
        <f>'実質公債費比率（分子）の構造'!M$45</f>
        <v>1179</v>
      </c>
      <c r="I49" s="138"/>
      <c r="J49" s="138"/>
      <c r="K49" s="138">
        <f>'実質公債費比率（分子）の構造'!N$45</f>
        <v>1079</v>
      </c>
      <c r="L49" s="138"/>
      <c r="M49" s="138"/>
      <c r="N49" s="138">
        <f>'実質公債費比率（分子）の構造'!O$45</f>
        <v>1152</v>
      </c>
      <c r="O49" s="138"/>
      <c r="P49" s="138"/>
    </row>
    <row r="50" spans="1:16" x14ac:dyDescent="0.15">
      <c r="A50" s="138" t="s">
        <v>59</v>
      </c>
      <c r="B50" s="138" t="e">
        <f>NA()</f>
        <v>#N/A</v>
      </c>
      <c r="C50" s="138">
        <f>IF(ISNUMBER('実質公債費比率（分子）の構造'!K$53),'実質公債費比率（分子）の構造'!K$53,NA())</f>
        <v>455</v>
      </c>
      <c r="D50" s="138" t="e">
        <f>NA()</f>
        <v>#N/A</v>
      </c>
      <c r="E50" s="138" t="e">
        <f>NA()</f>
        <v>#N/A</v>
      </c>
      <c r="F50" s="138">
        <f>IF(ISNUMBER('実質公債費比率（分子）の構造'!L$53),'実質公債費比率（分子）の構造'!L$53,NA())</f>
        <v>419</v>
      </c>
      <c r="G50" s="138" t="e">
        <f>NA()</f>
        <v>#N/A</v>
      </c>
      <c r="H50" s="138" t="e">
        <f>NA()</f>
        <v>#N/A</v>
      </c>
      <c r="I50" s="138">
        <f>IF(ISNUMBER('実質公債費比率（分子）の構造'!M$53),'実質公債費比率（分子）の構造'!M$53,NA())</f>
        <v>297</v>
      </c>
      <c r="J50" s="138" t="e">
        <f>NA()</f>
        <v>#N/A</v>
      </c>
      <c r="K50" s="138" t="e">
        <f>NA()</f>
        <v>#N/A</v>
      </c>
      <c r="L50" s="138">
        <f>IF(ISNUMBER('実質公債費比率（分子）の構造'!N$53),'実質公債費比率（分子）の構造'!N$53,NA())</f>
        <v>250</v>
      </c>
      <c r="M50" s="138" t="e">
        <f>NA()</f>
        <v>#N/A</v>
      </c>
      <c r="N50" s="138" t="e">
        <f>NA()</f>
        <v>#N/A</v>
      </c>
      <c r="O50" s="138">
        <f>IF(ISNUMBER('実質公債費比率（分子）の構造'!O$53),'実質公債費比率（分子）の構造'!O$53,NA())</f>
        <v>299</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9832</v>
      </c>
      <c r="E56" s="137"/>
      <c r="F56" s="137"/>
      <c r="G56" s="137">
        <f>'将来負担比率（分子）の構造'!J$52</f>
        <v>9788</v>
      </c>
      <c r="H56" s="137"/>
      <c r="I56" s="137"/>
      <c r="J56" s="137">
        <f>'将来負担比率（分子）の構造'!K$52</f>
        <v>9638</v>
      </c>
      <c r="K56" s="137"/>
      <c r="L56" s="137"/>
      <c r="M56" s="137">
        <f>'将来負担比率（分子）の構造'!L$52</f>
        <v>9373</v>
      </c>
      <c r="N56" s="137"/>
      <c r="O56" s="137"/>
      <c r="P56" s="137">
        <f>'将来負担比率（分子）の構造'!M$52</f>
        <v>8988</v>
      </c>
    </row>
    <row r="57" spans="1:16" x14ac:dyDescent="0.15">
      <c r="A57" s="137" t="s">
        <v>36</v>
      </c>
      <c r="B57" s="137"/>
      <c r="C57" s="137"/>
      <c r="D57" s="137">
        <f>'将来負担比率（分子）の構造'!I$51</f>
        <v>97</v>
      </c>
      <c r="E57" s="137"/>
      <c r="F57" s="137"/>
      <c r="G57" s="137">
        <f>'将来負担比率（分子）の構造'!J$51</f>
        <v>114</v>
      </c>
      <c r="H57" s="137"/>
      <c r="I57" s="137"/>
      <c r="J57" s="137">
        <f>'将来負担比率（分子）の構造'!K$51</f>
        <v>135</v>
      </c>
      <c r="K57" s="137"/>
      <c r="L57" s="137"/>
      <c r="M57" s="137">
        <f>'将来負担比率（分子）の構造'!L$51</f>
        <v>138</v>
      </c>
      <c r="N57" s="137"/>
      <c r="O57" s="137"/>
      <c r="P57" s="137">
        <f>'将来負担比率（分子）の構造'!M$51</f>
        <v>120</v>
      </c>
    </row>
    <row r="58" spans="1:16" x14ac:dyDescent="0.15">
      <c r="A58" s="137" t="s">
        <v>35</v>
      </c>
      <c r="B58" s="137"/>
      <c r="C58" s="137"/>
      <c r="D58" s="137">
        <f>'将来負担比率（分子）の構造'!I$50</f>
        <v>1394</v>
      </c>
      <c r="E58" s="137"/>
      <c r="F58" s="137"/>
      <c r="G58" s="137">
        <f>'将来負担比率（分子）の構造'!J$50</f>
        <v>1311</v>
      </c>
      <c r="H58" s="137"/>
      <c r="I58" s="137"/>
      <c r="J58" s="137">
        <f>'将来負担比率（分子）の構造'!K$50</f>
        <v>1343</v>
      </c>
      <c r="K58" s="137"/>
      <c r="L58" s="137"/>
      <c r="M58" s="137">
        <f>'将来負担比率（分子）の構造'!L$50</f>
        <v>1943</v>
      </c>
      <c r="N58" s="137"/>
      <c r="O58" s="137"/>
      <c r="P58" s="137">
        <f>'将来負担比率（分子）の構造'!M$50</f>
        <v>2591</v>
      </c>
    </row>
    <row r="59" spans="1:16" x14ac:dyDescent="0.15">
      <c r="A59" s="137" t="s">
        <v>33</v>
      </c>
      <c r="B59" s="137">
        <f>'将来負担比率（分子）の構造'!I$49</f>
        <v>3</v>
      </c>
      <c r="C59" s="137"/>
      <c r="D59" s="137"/>
      <c r="E59" s="137" t="str">
        <f>'将来負担比率（分子）の構造'!J$49</f>
        <v>-</v>
      </c>
      <c r="F59" s="137"/>
      <c r="G59" s="137"/>
      <c r="H59" s="137" t="str">
        <f>'将来負担比率（分子）の構造'!K$49</f>
        <v>-</v>
      </c>
      <c r="I59" s="137"/>
      <c r="J59" s="137"/>
      <c r="K59" s="137">
        <f>'将来負担比率（分子）の構造'!L$49</f>
        <v>325</v>
      </c>
      <c r="L59" s="137"/>
      <c r="M59" s="137"/>
      <c r="N59" s="137">
        <f>'将来負担比率（分子）の構造'!M$49</f>
        <v>40</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2113</v>
      </c>
      <c r="C62" s="137"/>
      <c r="D62" s="137"/>
      <c r="E62" s="137">
        <f>'将来負担比率（分子）の構造'!J$45</f>
        <v>2171</v>
      </c>
      <c r="F62" s="137"/>
      <c r="G62" s="137"/>
      <c r="H62" s="137">
        <f>'将来負担比率（分子）の構造'!K$45</f>
        <v>1708</v>
      </c>
      <c r="I62" s="137"/>
      <c r="J62" s="137"/>
      <c r="K62" s="137">
        <f>'将来負担比率（分子）の構造'!L$45</f>
        <v>1665</v>
      </c>
      <c r="L62" s="137"/>
      <c r="M62" s="137"/>
      <c r="N62" s="137">
        <f>'将来負担比率（分子）の構造'!M$45</f>
        <v>1649</v>
      </c>
      <c r="O62" s="137"/>
      <c r="P62" s="137"/>
    </row>
    <row r="63" spans="1:16" x14ac:dyDescent="0.15">
      <c r="A63" s="137" t="s">
        <v>28</v>
      </c>
      <c r="B63" s="137">
        <f>'将来負担比率（分子）の構造'!I$44</f>
        <v>3734</v>
      </c>
      <c r="C63" s="137"/>
      <c r="D63" s="137"/>
      <c r="E63" s="137">
        <f>'将来負担比率（分子）の構造'!J$44</f>
        <v>3552</v>
      </c>
      <c r="F63" s="137"/>
      <c r="G63" s="137"/>
      <c r="H63" s="137">
        <f>'将来負担比率（分子）の構造'!K$44</f>
        <v>3663</v>
      </c>
      <c r="I63" s="137"/>
      <c r="J63" s="137"/>
      <c r="K63" s="137">
        <f>'将来負担比率（分子）の構造'!L$44</f>
        <v>3506</v>
      </c>
      <c r="L63" s="137"/>
      <c r="M63" s="137"/>
      <c r="N63" s="137">
        <f>'将来負担比率（分子）の構造'!M$44</f>
        <v>3226</v>
      </c>
      <c r="O63" s="137"/>
      <c r="P63" s="137"/>
    </row>
    <row r="64" spans="1:16" x14ac:dyDescent="0.15">
      <c r="A64" s="137" t="s">
        <v>27</v>
      </c>
      <c r="B64" s="137">
        <f>'将来負担比率（分子）の構造'!I$43</f>
        <v>675</v>
      </c>
      <c r="C64" s="137"/>
      <c r="D64" s="137"/>
      <c r="E64" s="137">
        <f>'将来負担比率（分子）の構造'!J$43</f>
        <v>660</v>
      </c>
      <c r="F64" s="137"/>
      <c r="G64" s="137"/>
      <c r="H64" s="137">
        <f>'将来負担比率（分子）の構造'!K$43</f>
        <v>604</v>
      </c>
      <c r="I64" s="137"/>
      <c r="J64" s="137"/>
      <c r="K64" s="137">
        <f>'将来負担比率（分子）の構造'!L$43</f>
        <v>562</v>
      </c>
      <c r="L64" s="137"/>
      <c r="M64" s="137"/>
      <c r="N64" s="137">
        <f>'将来負担比率（分子）の構造'!M$43</f>
        <v>506</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10109</v>
      </c>
      <c r="C66" s="137"/>
      <c r="D66" s="137"/>
      <c r="E66" s="137">
        <f>'将来負担比率（分子）の構造'!J$41</f>
        <v>9762</v>
      </c>
      <c r="F66" s="137"/>
      <c r="G66" s="137"/>
      <c r="H66" s="137">
        <f>'将来負担比率（分子）の構造'!K$41</f>
        <v>9451</v>
      </c>
      <c r="I66" s="137"/>
      <c r="J66" s="137"/>
      <c r="K66" s="137">
        <f>'将来負担比率（分子）の構造'!L$41</f>
        <v>9652</v>
      </c>
      <c r="L66" s="137"/>
      <c r="M66" s="137"/>
      <c r="N66" s="137">
        <f>'将来負担比率（分子）の構造'!M$41</f>
        <v>9400</v>
      </c>
      <c r="O66" s="137"/>
      <c r="P66" s="137"/>
    </row>
    <row r="67" spans="1:16" x14ac:dyDescent="0.15">
      <c r="A67" s="137" t="s">
        <v>63</v>
      </c>
      <c r="B67" s="137" t="e">
        <f>NA()</f>
        <v>#N/A</v>
      </c>
      <c r="C67" s="137">
        <f>IF(ISNUMBER('将来負担比率（分子）の構造'!I$53), IF('将来負担比率（分子）の構造'!I$53 &lt; 0, 0, '将来負担比率（分子）の構造'!I$53), NA())</f>
        <v>5311</v>
      </c>
      <c r="D67" s="137" t="e">
        <f>NA()</f>
        <v>#N/A</v>
      </c>
      <c r="E67" s="137" t="e">
        <f>NA()</f>
        <v>#N/A</v>
      </c>
      <c r="F67" s="137">
        <f>IF(ISNUMBER('将来負担比率（分子）の構造'!J$53), IF('将来負担比率（分子）の構造'!J$53 &lt; 0, 0, '将来負担比率（分子）の構造'!J$53), NA())</f>
        <v>4931</v>
      </c>
      <c r="G67" s="137" t="e">
        <f>NA()</f>
        <v>#N/A</v>
      </c>
      <c r="H67" s="137" t="e">
        <f>NA()</f>
        <v>#N/A</v>
      </c>
      <c r="I67" s="137">
        <f>IF(ISNUMBER('将来負担比率（分子）の構造'!K$53), IF('将来負担比率（分子）の構造'!K$53 &lt; 0, 0, '将来負担比率（分子）の構造'!K$53), NA())</f>
        <v>4308</v>
      </c>
      <c r="J67" s="137" t="e">
        <f>NA()</f>
        <v>#N/A</v>
      </c>
      <c r="K67" s="137" t="e">
        <f>NA()</f>
        <v>#N/A</v>
      </c>
      <c r="L67" s="137">
        <f>IF(ISNUMBER('将来負担比率（分子）の構造'!L$53), IF('将来負担比率（分子）の構造'!L$53 &lt; 0, 0, '将来負担比率（分子）の構造'!L$53), NA())</f>
        <v>4256</v>
      </c>
      <c r="M67" s="137" t="e">
        <f>NA()</f>
        <v>#N/A</v>
      </c>
      <c r="N67" s="137" t="e">
        <f>NA()</f>
        <v>#N/A</v>
      </c>
      <c r="O67" s="137">
        <f>IF(ISNUMBER('将来負担比率（分子）の構造'!M$53), IF('将来負担比率（分子）の構造'!M$53 &lt; 0, 0, '将来負担比率（分子）の構造'!M$53), NA())</f>
        <v>3121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2018-03-06T04:32:01Z</cp:lastPrinted>
  <dcterms:created xsi:type="dcterms:W3CDTF">2018-01-24T05:46:13Z</dcterms:created>
  <dcterms:modified xsi:type="dcterms:W3CDTF">2018-11-30T06:51:47Z</dcterms:modified>
  <cp:category/>
</cp:coreProperties>
</file>