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0DD6D29F-B1BA-4E7E-8468-85CF796B118D}" xr6:coauthVersionLast="47" xr6:coauthVersionMax="47" xr10:uidLastSave="{00000000-0000-0000-0000-000000000000}"/>
  <bookViews>
    <workbookView xWindow="5445" yWindow="3015" windowWidth="21600" windowHeight="11295" activeTab="1" xr2:uid="{00000000-000D-0000-FFFF-FFFF00000000}"/>
  </bookViews>
  <sheets>
    <sheet name="別紙(現場閉所型）記入例" sheetId="9" r:id="rId1"/>
    <sheet name="別紙(現場閉所型）" sheetId="10" r:id="rId2"/>
  </sheets>
  <definedNames>
    <definedName name="_xlnm.Print_Area" localSheetId="1">'別紙(現場閉所型）'!$A$1:$AO$114</definedName>
    <definedName name="_xlnm.Print_Area" localSheetId="0">'別紙(現場閉所型）記入例'!$A$1:$AO$114</definedName>
    <definedName name="_xlnm.Print_Titles" localSheetId="1">'別紙(現場閉所型）'!$1:$14</definedName>
    <definedName name="_xlnm.Print_Titles" localSheetId="0">'別紙(現場閉所型）記入例'!$1:$14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7" i="10" l="1"/>
  <c r="AM96" i="10"/>
  <c r="AH96" i="10"/>
  <c r="AM95" i="10"/>
  <c r="AM93" i="10"/>
  <c r="AM92" i="10"/>
  <c r="AH90" i="10"/>
  <c r="AM89" i="10"/>
  <c r="AH89" i="10"/>
  <c r="AM88" i="10"/>
  <c r="AM86" i="10"/>
  <c r="AM85" i="10"/>
  <c r="AH83" i="10"/>
  <c r="AM82" i="10"/>
  <c r="AH82" i="10"/>
  <c r="AM81" i="10"/>
  <c r="AM79" i="10"/>
  <c r="AM78" i="10"/>
  <c r="AH76" i="10"/>
  <c r="AM75" i="10"/>
  <c r="AH75" i="10"/>
  <c r="AM74" i="10"/>
  <c r="AM72" i="10"/>
  <c r="AM71" i="10"/>
  <c r="AH69" i="10"/>
  <c r="AM68" i="10"/>
  <c r="AH68" i="10"/>
  <c r="AM67" i="10"/>
  <c r="AM65" i="10"/>
  <c r="AM64" i="10"/>
  <c r="AH62" i="10"/>
  <c r="AM61" i="10"/>
  <c r="AH61" i="10"/>
  <c r="AM60" i="10"/>
  <c r="AM58" i="10"/>
  <c r="AM57" i="10"/>
  <c r="AH55" i="10"/>
  <c r="AM54" i="10"/>
  <c r="AH54" i="10"/>
  <c r="AM53" i="10"/>
  <c r="AM51" i="10"/>
  <c r="AM50" i="10"/>
  <c r="AH48" i="10"/>
  <c r="AM47" i="10"/>
  <c r="AH47" i="10"/>
  <c r="AM46" i="10"/>
  <c r="AM44" i="10"/>
  <c r="AM43" i="10"/>
  <c r="AH41" i="10"/>
  <c r="AM40" i="10"/>
  <c r="AH40" i="10"/>
  <c r="AM39" i="10"/>
  <c r="AM37" i="10"/>
  <c r="AM36" i="10"/>
  <c r="AH34" i="10"/>
  <c r="AM33" i="10"/>
  <c r="AH33" i="10"/>
  <c r="AM32" i="10"/>
  <c r="AM30" i="10"/>
  <c r="AM29" i="10"/>
  <c r="AH27" i="10"/>
  <c r="AM26" i="10"/>
  <c r="AH26" i="10"/>
  <c r="AM25" i="10"/>
  <c r="AM23" i="10"/>
  <c r="AM22" i="10"/>
  <c r="AH20" i="10"/>
  <c r="AI20" i="10" s="1"/>
  <c r="AM19" i="10"/>
  <c r="AH19" i="10"/>
  <c r="AI19" i="10" s="1"/>
  <c r="AM18" i="10"/>
  <c r="AM16" i="10"/>
  <c r="AM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C16" i="10" s="1"/>
  <c r="AH97" i="9"/>
  <c r="AM96" i="9"/>
  <c r="AH96" i="9"/>
  <c r="AM95" i="9"/>
  <c r="AM93" i="9"/>
  <c r="AM94" i="9" s="1"/>
  <c r="AN94" i="9" s="1"/>
  <c r="AM92" i="9"/>
  <c r="AH90" i="9"/>
  <c r="AM89" i="9"/>
  <c r="AH89" i="9"/>
  <c r="AM88" i="9"/>
  <c r="AM86" i="9"/>
  <c r="AM85" i="9"/>
  <c r="AH83" i="9"/>
  <c r="AM82" i="9"/>
  <c r="AH82" i="9"/>
  <c r="AM81" i="9"/>
  <c r="AM79" i="9"/>
  <c r="AM78" i="9"/>
  <c r="AH76" i="9"/>
  <c r="AM75" i="9"/>
  <c r="AM76" i="9" s="1"/>
  <c r="AN76" i="9" s="1"/>
  <c r="AH75" i="9"/>
  <c r="AM74" i="9"/>
  <c r="AM72" i="9"/>
  <c r="AM71" i="9"/>
  <c r="AH69" i="9"/>
  <c r="AM68" i="9"/>
  <c r="AH68" i="9"/>
  <c r="AM67" i="9"/>
  <c r="AM69" i="9" s="1"/>
  <c r="AN69" i="9" s="1"/>
  <c r="AM65" i="9"/>
  <c r="AM64" i="9"/>
  <c r="AH62" i="9"/>
  <c r="AM61" i="9"/>
  <c r="AH61" i="9"/>
  <c r="AM60" i="9"/>
  <c r="AM58" i="9"/>
  <c r="AM57" i="9"/>
  <c r="AM59" i="9" s="1"/>
  <c r="AN59" i="9" s="1"/>
  <c r="AH55" i="9"/>
  <c r="AM54" i="9"/>
  <c r="AM55" i="9" s="1"/>
  <c r="AN55" i="9" s="1"/>
  <c r="AH54" i="9"/>
  <c r="AM53" i="9"/>
  <c r="AM51" i="9"/>
  <c r="AM52" i="9" s="1"/>
  <c r="AN52" i="9" s="1"/>
  <c r="AM50" i="9"/>
  <c r="AH48" i="9"/>
  <c r="AM47" i="9"/>
  <c r="AH47" i="9"/>
  <c r="AM46" i="9"/>
  <c r="AM44" i="9"/>
  <c r="AM43" i="9"/>
  <c r="AH41" i="9"/>
  <c r="AM40" i="9"/>
  <c r="AH40" i="9"/>
  <c r="AM39" i="9"/>
  <c r="AM37" i="9"/>
  <c r="AM36" i="9"/>
  <c r="AH34" i="9"/>
  <c r="AM33" i="9"/>
  <c r="AH33" i="9"/>
  <c r="AM32" i="9"/>
  <c r="AM30" i="9"/>
  <c r="AM29" i="9"/>
  <c r="AH27" i="9"/>
  <c r="AM26" i="9"/>
  <c r="AM27" i="9" s="1"/>
  <c r="AN27" i="9" s="1"/>
  <c r="AH26" i="9"/>
  <c r="AM25" i="9"/>
  <c r="AM23" i="9"/>
  <c r="AM22" i="9"/>
  <c r="AH20" i="9"/>
  <c r="AI20" i="9" s="1"/>
  <c r="AM19" i="9"/>
  <c r="AM20" i="9" s="1"/>
  <c r="AN20" i="9" s="1"/>
  <c r="AH19" i="9"/>
  <c r="AI19" i="9" s="1"/>
  <c r="AI26" i="9" s="1"/>
  <c r="AI33" i="9" s="1"/>
  <c r="AI40" i="9" s="1"/>
  <c r="AM18" i="9"/>
  <c r="AM16" i="9"/>
  <c r="AM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C16" i="9" s="1"/>
  <c r="AM80" i="9" l="1"/>
  <c r="AN80" i="9" s="1"/>
  <c r="AM38" i="9"/>
  <c r="AN38" i="9" s="1"/>
  <c r="AM62" i="9"/>
  <c r="AN62" i="9" s="1"/>
  <c r="AM90" i="9"/>
  <c r="AN90" i="9" s="1"/>
  <c r="AM73" i="9"/>
  <c r="AN73" i="9" s="1"/>
  <c r="AM31" i="9"/>
  <c r="AN31" i="9" s="1"/>
  <c r="AM83" i="9"/>
  <c r="AN83" i="9" s="1"/>
  <c r="AM34" i="9"/>
  <c r="AN34" i="9" s="1"/>
  <c r="AM87" i="9"/>
  <c r="AN87" i="9" s="1"/>
  <c r="AM97" i="9"/>
  <c r="AN97" i="9" s="1"/>
  <c r="AI27" i="9"/>
  <c r="AI34" i="9" s="1"/>
  <c r="AI41" i="9" s="1"/>
  <c r="AI48" i="9" s="1"/>
  <c r="AI55" i="9" s="1"/>
  <c r="AI62" i="9" s="1"/>
  <c r="AI69" i="9" s="1"/>
  <c r="AI76" i="9" s="1"/>
  <c r="AI83" i="9" s="1"/>
  <c r="AI90" i="9" s="1"/>
  <c r="AI97" i="9" s="1"/>
  <c r="AM62" i="10"/>
  <c r="AN62" i="10" s="1"/>
  <c r="AM34" i="10"/>
  <c r="AN34" i="10" s="1"/>
  <c r="AM94" i="10"/>
  <c r="AN94" i="10" s="1"/>
  <c r="AM41" i="10"/>
  <c r="AN41" i="10" s="1"/>
  <c r="AM17" i="10"/>
  <c r="AN17" i="10" s="1"/>
  <c r="AM73" i="10"/>
  <c r="AN73" i="10" s="1"/>
  <c r="AM27" i="10"/>
  <c r="AN27" i="10" s="1"/>
  <c r="AM38" i="10"/>
  <c r="AN38" i="10" s="1"/>
  <c r="AM66" i="10"/>
  <c r="AN66" i="10" s="1"/>
  <c r="AM83" i="10"/>
  <c r="AN83" i="10" s="1"/>
  <c r="AM52" i="10"/>
  <c r="AN52" i="10" s="1"/>
  <c r="AM80" i="10"/>
  <c r="AN80" i="10" s="1"/>
  <c r="C22" i="9"/>
  <c r="AM90" i="10"/>
  <c r="AN90" i="10" s="1"/>
  <c r="AM87" i="10"/>
  <c r="AN87" i="10" s="1"/>
  <c r="AM76" i="10"/>
  <c r="AN76" i="10" s="1"/>
  <c r="AM69" i="10"/>
  <c r="AN69" i="10" s="1"/>
  <c r="AM59" i="10"/>
  <c r="AN59" i="10" s="1"/>
  <c r="AM55" i="10"/>
  <c r="AN55" i="10" s="1"/>
  <c r="AM48" i="10"/>
  <c r="AN48" i="10" s="1"/>
  <c r="AM45" i="10"/>
  <c r="AN45" i="10" s="1"/>
  <c r="AM105" i="10"/>
  <c r="AI27" i="10"/>
  <c r="AI34" i="10" s="1"/>
  <c r="AI41" i="10" s="1"/>
  <c r="AI48" i="10" s="1"/>
  <c r="AI55" i="10" s="1"/>
  <c r="AI62" i="10" s="1"/>
  <c r="AI69" i="10" s="1"/>
  <c r="AI76" i="10" s="1"/>
  <c r="AI83" i="10" s="1"/>
  <c r="AI90" i="10" s="1"/>
  <c r="AI97" i="10" s="1"/>
  <c r="AM101" i="10"/>
  <c r="AM24" i="10"/>
  <c r="AN24" i="10" s="1"/>
  <c r="D16" i="10"/>
  <c r="C17" i="10"/>
  <c r="AI26" i="10"/>
  <c r="AI33" i="10" s="1"/>
  <c r="AI40" i="10" s="1"/>
  <c r="AI47" i="10" s="1"/>
  <c r="AI54" i="10" s="1"/>
  <c r="AI61" i="10" s="1"/>
  <c r="AI68" i="10" s="1"/>
  <c r="AI75" i="10" s="1"/>
  <c r="AI82" i="10" s="1"/>
  <c r="AI89" i="10" s="1"/>
  <c r="AI96" i="10" s="1"/>
  <c r="AM31" i="10"/>
  <c r="AN31" i="10" s="1"/>
  <c r="AM20" i="10"/>
  <c r="AN20" i="10" s="1"/>
  <c r="AM102" i="10"/>
  <c r="AM104" i="10"/>
  <c r="C22" i="10"/>
  <c r="AM97" i="10"/>
  <c r="AN97" i="10" s="1"/>
  <c r="AM45" i="9"/>
  <c r="AN45" i="9" s="1"/>
  <c r="AM48" i="9"/>
  <c r="AN48" i="9" s="1"/>
  <c r="AM101" i="9"/>
  <c r="D16" i="9"/>
  <c r="C17" i="9"/>
  <c r="AM104" i="9"/>
  <c r="AI47" i="9"/>
  <c r="AI54" i="9" s="1"/>
  <c r="AI61" i="9" s="1"/>
  <c r="AI68" i="9" s="1"/>
  <c r="AI75" i="9" s="1"/>
  <c r="AI82" i="9" s="1"/>
  <c r="AI89" i="9" s="1"/>
  <c r="AI96" i="9" s="1"/>
  <c r="AM24" i="9"/>
  <c r="AN24" i="9" s="1"/>
  <c r="AM66" i="9"/>
  <c r="AN66" i="9" s="1"/>
  <c r="AM17" i="9"/>
  <c r="AN17" i="9" s="1"/>
  <c r="AM102" i="9"/>
  <c r="AM105" i="9"/>
  <c r="AM41" i="9"/>
  <c r="AN41" i="9" s="1"/>
  <c r="AM103" i="9" l="1"/>
  <c r="AN103" i="9" s="1"/>
  <c r="C23" i="9"/>
  <c r="C29" i="9"/>
  <c r="AM106" i="10"/>
  <c r="AN106" i="10" s="1"/>
  <c r="AM103" i="10"/>
  <c r="AN103" i="10" s="1"/>
  <c r="C23" i="10"/>
  <c r="C29" i="10"/>
  <c r="E16" i="10"/>
  <c r="D17" i="10"/>
  <c r="AM106" i="9"/>
  <c r="AN106" i="9" s="1"/>
  <c r="E16" i="9"/>
  <c r="D17" i="9"/>
  <c r="C30" i="9" l="1"/>
  <c r="C36" i="9"/>
  <c r="C24" i="9"/>
  <c r="D23" i="9"/>
  <c r="C24" i="10"/>
  <c r="D23" i="10"/>
  <c r="E17" i="10"/>
  <c r="F16" i="10"/>
  <c r="C36" i="10"/>
  <c r="C30" i="10"/>
  <c r="F16" i="9"/>
  <c r="E17" i="9"/>
  <c r="E23" i="9" l="1"/>
  <c r="D24" i="9"/>
  <c r="C43" i="9"/>
  <c r="C37" i="9"/>
  <c r="D30" i="9"/>
  <c r="C31" i="9"/>
  <c r="C31" i="10"/>
  <c r="D30" i="10"/>
  <c r="C37" i="10"/>
  <c r="C43" i="10"/>
  <c r="F17" i="10"/>
  <c r="G16" i="10"/>
  <c r="E23" i="10"/>
  <c r="D24" i="10"/>
  <c r="G16" i="9"/>
  <c r="F17" i="9"/>
  <c r="D31" i="9" l="1"/>
  <c r="E30" i="9"/>
  <c r="C38" i="9"/>
  <c r="D37" i="9"/>
  <c r="C50" i="9"/>
  <c r="C44" i="9"/>
  <c r="F23" i="9"/>
  <c r="E24" i="9"/>
  <c r="E30" i="10"/>
  <c r="D31" i="10"/>
  <c r="E24" i="10"/>
  <c r="F23" i="10"/>
  <c r="G17" i="10"/>
  <c r="H16" i="10"/>
  <c r="C50" i="10"/>
  <c r="C44" i="10"/>
  <c r="C38" i="10"/>
  <c r="D37" i="10"/>
  <c r="H16" i="9"/>
  <c r="G17" i="9"/>
  <c r="G23" i="9" l="1"/>
  <c r="F24" i="9"/>
  <c r="C51" i="9"/>
  <c r="C57" i="9"/>
  <c r="E37" i="9"/>
  <c r="D38" i="9"/>
  <c r="D44" i="9"/>
  <c r="C45" i="9"/>
  <c r="E31" i="9"/>
  <c r="F30" i="9"/>
  <c r="E31" i="10"/>
  <c r="F30" i="10"/>
  <c r="D44" i="10"/>
  <c r="C45" i="10"/>
  <c r="C51" i="10"/>
  <c r="C57" i="10"/>
  <c r="G23" i="10"/>
  <c r="F24" i="10"/>
  <c r="I16" i="10"/>
  <c r="H17" i="10"/>
  <c r="E37" i="10"/>
  <c r="D38" i="10"/>
  <c r="H17" i="9"/>
  <c r="I16" i="9"/>
  <c r="D45" i="9" l="1"/>
  <c r="E44" i="9"/>
  <c r="G30" i="9"/>
  <c r="F31" i="9"/>
  <c r="G24" i="9"/>
  <c r="H23" i="9"/>
  <c r="C58" i="9"/>
  <c r="C64" i="9"/>
  <c r="F37" i="9"/>
  <c r="E38" i="9"/>
  <c r="D51" i="9"/>
  <c r="C52" i="9"/>
  <c r="F37" i="10"/>
  <c r="E38" i="10"/>
  <c r="H23" i="10"/>
  <c r="G24" i="10"/>
  <c r="E44" i="10"/>
  <c r="D45" i="10"/>
  <c r="C64" i="10"/>
  <c r="C58" i="10"/>
  <c r="G30" i="10"/>
  <c r="F31" i="10"/>
  <c r="J16" i="10"/>
  <c r="I17" i="10"/>
  <c r="D51" i="10"/>
  <c r="C52" i="10"/>
  <c r="I17" i="9"/>
  <c r="J16" i="9"/>
  <c r="I23" i="9" l="1"/>
  <c r="H24" i="9"/>
  <c r="F38" i="9"/>
  <c r="G37" i="9"/>
  <c r="C65" i="9"/>
  <c r="C71" i="9"/>
  <c r="D58" i="9"/>
  <c r="C59" i="9"/>
  <c r="D52" i="9"/>
  <c r="E51" i="9"/>
  <c r="H30" i="9"/>
  <c r="G31" i="9"/>
  <c r="E45" i="9"/>
  <c r="F44" i="9"/>
  <c r="H30" i="10"/>
  <c r="G31" i="10"/>
  <c r="G37" i="10"/>
  <c r="F38" i="10"/>
  <c r="D58" i="10"/>
  <c r="C59" i="10"/>
  <c r="C65" i="10"/>
  <c r="C71" i="10"/>
  <c r="K16" i="10"/>
  <c r="J17" i="10"/>
  <c r="I23" i="10"/>
  <c r="H24" i="10"/>
  <c r="E51" i="10"/>
  <c r="D52" i="10"/>
  <c r="F44" i="10"/>
  <c r="E45" i="10"/>
  <c r="K16" i="9"/>
  <c r="J17" i="9"/>
  <c r="E58" i="9" l="1"/>
  <c r="D59" i="9"/>
  <c r="D65" i="9"/>
  <c r="C66" i="9"/>
  <c r="E52" i="9"/>
  <c r="F51" i="9"/>
  <c r="C72" i="9"/>
  <c r="C78" i="9"/>
  <c r="H37" i="9"/>
  <c r="G38" i="9"/>
  <c r="F45" i="9"/>
  <c r="G44" i="9"/>
  <c r="I30" i="9"/>
  <c r="H31" i="9"/>
  <c r="J23" i="9"/>
  <c r="I24" i="9"/>
  <c r="C78" i="10"/>
  <c r="C72" i="10"/>
  <c r="F45" i="10"/>
  <c r="G44" i="10"/>
  <c r="D65" i="10"/>
  <c r="C66" i="10"/>
  <c r="J23" i="10"/>
  <c r="I24" i="10"/>
  <c r="G38" i="10"/>
  <c r="H37" i="10"/>
  <c r="L16" i="10"/>
  <c r="K17" i="10"/>
  <c r="H31" i="10"/>
  <c r="I30" i="10"/>
  <c r="E52" i="10"/>
  <c r="F51" i="10"/>
  <c r="D59" i="10"/>
  <c r="E58" i="10"/>
  <c r="K17" i="9"/>
  <c r="L16" i="9"/>
  <c r="C79" i="9" l="1"/>
  <c r="C85" i="9"/>
  <c r="J24" i="9"/>
  <c r="K23" i="9"/>
  <c r="C73" i="9"/>
  <c r="D72" i="9"/>
  <c r="G51" i="9"/>
  <c r="F52" i="9"/>
  <c r="I31" i="9"/>
  <c r="J30" i="9"/>
  <c r="E65" i="9"/>
  <c r="D66" i="9"/>
  <c r="G45" i="9"/>
  <c r="H44" i="9"/>
  <c r="H38" i="9"/>
  <c r="I37" i="9"/>
  <c r="F58" i="9"/>
  <c r="E59" i="9"/>
  <c r="H44" i="10"/>
  <c r="G45" i="10"/>
  <c r="L17" i="10"/>
  <c r="M16" i="10"/>
  <c r="D72" i="10"/>
  <c r="C73" i="10"/>
  <c r="K23" i="10"/>
  <c r="J24" i="10"/>
  <c r="F58" i="10"/>
  <c r="E59" i="10"/>
  <c r="I37" i="10"/>
  <c r="H38" i="10"/>
  <c r="C85" i="10"/>
  <c r="C79" i="10"/>
  <c r="F52" i="10"/>
  <c r="G51" i="10"/>
  <c r="I31" i="10"/>
  <c r="J30" i="10"/>
  <c r="E65" i="10"/>
  <c r="D66" i="10"/>
  <c r="L17" i="9"/>
  <c r="M16" i="9"/>
  <c r="K30" i="9" l="1"/>
  <c r="J31" i="9"/>
  <c r="C86" i="9"/>
  <c r="C92" i="9"/>
  <c r="C93" i="9" s="1"/>
  <c r="D79" i="9"/>
  <c r="C80" i="9"/>
  <c r="J37" i="9"/>
  <c r="I38" i="9"/>
  <c r="H51" i="9"/>
  <c r="G52" i="9"/>
  <c r="I44" i="9"/>
  <c r="H45" i="9"/>
  <c r="E72" i="9"/>
  <c r="D73" i="9"/>
  <c r="F59" i="9"/>
  <c r="G58" i="9"/>
  <c r="L23" i="9"/>
  <c r="K24" i="9"/>
  <c r="F65" i="9"/>
  <c r="E66" i="9"/>
  <c r="K24" i="10"/>
  <c r="L23" i="10"/>
  <c r="M17" i="10"/>
  <c r="N16" i="10"/>
  <c r="F65" i="10"/>
  <c r="E66" i="10"/>
  <c r="I38" i="10"/>
  <c r="J37" i="10"/>
  <c r="J31" i="10"/>
  <c r="K30" i="10"/>
  <c r="D79" i="10"/>
  <c r="C80" i="10"/>
  <c r="G58" i="10"/>
  <c r="F59" i="10"/>
  <c r="H45" i="10"/>
  <c r="I44" i="10"/>
  <c r="H51" i="10"/>
  <c r="G52" i="10"/>
  <c r="C92" i="10"/>
  <c r="C93" i="10" s="1"/>
  <c r="C86" i="10"/>
  <c r="E72" i="10"/>
  <c r="D73" i="10"/>
  <c r="M17" i="9"/>
  <c r="N16" i="9"/>
  <c r="L24" i="9" l="1"/>
  <c r="M23" i="9"/>
  <c r="I51" i="9"/>
  <c r="H52" i="9"/>
  <c r="K31" i="9"/>
  <c r="L30" i="9"/>
  <c r="H58" i="9"/>
  <c r="G59" i="9"/>
  <c r="K37" i="9"/>
  <c r="J38" i="9"/>
  <c r="F72" i="9"/>
  <c r="E73" i="9"/>
  <c r="D80" i="9"/>
  <c r="E79" i="9"/>
  <c r="C94" i="9"/>
  <c r="D93" i="9"/>
  <c r="F66" i="9"/>
  <c r="G65" i="9"/>
  <c r="J44" i="9"/>
  <c r="I45" i="9"/>
  <c r="D86" i="9"/>
  <c r="C87" i="9"/>
  <c r="C87" i="10"/>
  <c r="D86" i="10"/>
  <c r="C94" i="10"/>
  <c r="D93" i="10"/>
  <c r="E79" i="10"/>
  <c r="D80" i="10"/>
  <c r="J44" i="10"/>
  <c r="I45" i="10"/>
  <c r="K37" i="10"/>
  <c r="J38" i="10"/>
  <c r="N17" i="10"/>
  <c r="O16" i="10"/>
  <c r="K31" i="10"/>
  <c r="L30" i="10"/>
  <c r="L24" i="10"/>
  <c r="M23" i="10"/>
  <c r="I51" i="10"/>
  <c r="H52" i="10"/>
  <c r="F72" i="10"/>
  <c r="E73" i="10"/>
  <c r="H58" i="10"/>
  <c r="G59" i="10"/>
  <c r="G65" i="10"/>
  <c r="F66" i="10"/>
  <c r="N17" i="9"/>
  <c r="O16" i="9"/>
  <c r="H59" i="9" l="1"/>
  <c r="I58" i="9"/>
  <c r="F79" i="9"/>
  <c r="E80" i="9"/>
  <c r="M30" i="9"/>
  <c r="L31" i="9"/>
  <c r="D87" i="9"/>
  <c r="E86" i="9"/>
  <c r="E93" i="9"/>
  <c r="D94" i="9"/>
  <c r="K44" i="9"/>
  <c r="J45" i="9"/>
  <c r="F73" i="9"/>
  <c r="G72" i="9"/>
  <c r="I52" i="9"/>
  <c r="J51" i="9"/>
  <c r="N23" i="9"/>
  <c r="M24" i="9"/>
  <c r="H65" i="9"/>
  <c r="G66" i="9"/>
  <c r="K38" i="9"/>
  <c r="L37" i="9"/>
  <c r="K44" i="10"/>
  <c r="J45" i="10"/>
  <c r="D87" i="10"/>
  <c r="E86" i="10"/>
  <c r="J51" i="10"/>
  <c r="I52" i="10"/>
  <c r="K38" i="10"/>
  <c r="L37" i="10"/>
  <c r="O17" i="10"/>
  <c r="P16" i="10"/>
  <c r="E93" i="10"/>
  <c r="D94" i="10"/>
  <c r="G72" i="10"/>
  <c r="F73" i="10"/>
  <c r="M24" i="10"/>
  <c r="N23" i="10"/>
  <c r="H65" i="10"/>
  <c r="G66" i="10"/>
  <c r="L31" i="10"/>
  <c r="M30" i="10"/>
  <c r="I58" i="10"/>
  <c r="H59" i="10"/>
  <c r="E80" i="10"/>
  <c r="F79" i="10"/>
  <c r="P16" i="9"/>
  <c r="O17" i="9"/>
  <c r="J52" i="9" l="1"/>
  <c r="K51" i="9"/>
  <c r="E87" i="9"/>
  <c r="F86" i="9"/>
  <c r="L38" i="9"/>
  <c r="M37" i="9"/>
  <c r="G73" i="9"/>
  <c r="H72" i="9"/>
  <c r="N30" i="9"/>
  <c r="M31" i="9"/>
  <c r="I65" i="9"/>
  <c r="H66" i="9"/>
  <c r="L44" i="9"/>
  <c r="K45" i="9"/>
  <c r="F80" i="9"/>
  <c r="G79" i="9"/>
  <c r="J58" i="9"/>
  <c r="I59" i="9"/>
  <c r="O23" i="9"/>
  <c r="N24" i="9"/>
  <c r="F93" i="9"/>
  <c r="E94" i="9"/>
  <c r="I65" i="10"/>
  <c r="H66" i="10"/>
  <c r="F93" i="10"/>
  <c r="E94" i="10"/>
  <c r="J58" i="10"/>
  <c r="I59" i="10"/>
  <c r="H72" i="10"/>
  <c r="G73" i="10"/>
  <c r="K51" i="10"/>
  <c r="J52" i="10"/>
  <c r="L44" i="10"/>
  <c r="K45" i="10"/>
  <c r="G79" i="10"/>
  <c r="F80" i="10"/>
  <c r="O23" i="10"/>
  <c r="N24" i="10"/>
  <c r="M37" i="10"/>
  <c r="L38" i="10"/>
  <c r="M31" i="10"/>
  <c r="N30" i="10"/>
  <c r="F86" i="10"/>
  <c r="E87" i="10"/>
  <c r="Q16" i="10"/>
  <c r="P17" i="10"/>
  <c r="Q16" i="9"/>
  <c r="P17" i="9"/>
  <c r="H79" i="9" l="1"/>
  <c r="G80" i="9"/>
  <c r="G93" i="9"/>
  <c r="F94" i="9"/>
  <c r="L45" i="9"/>
  <c r="M44" i="9"/>
  <c r="F87" i="9"/>
  <c r="G86" i="9"/>
  <c r="I66" i="9"/>
  <c r="J65" i="9"/>
  <c r="L51" i="9"/>
  <c r="K52" i="9"/>
  <c r="H73" i="9"/>
  <c r="I72" i="9"/>
  <c r="N37" i="9"/>
  <c r="M38" i="9"/>
  <c r="P23" i="9"/>
  <c r="O24" i="9"/>
  <c r="J59" i="9"/>
  <c r="K58" i="9"/>
  <c r="O30" i="9"/>
  <c r="N31" i="9"/>
  <c r="R16" i="10"/>
  <c r="Q17" i="10"/>
  <c r="P23" i="10"/>
  <c r="O24" i="10"/>
  <c r="H73" i="10"/>
  <c r="I72" i="10"/>
  <c r="G86" i="10"/>
  <c r="F87" i="10"/>
  <c r="H79" i="10"/>
  <c r="G80" i="10"/>
  <c r="K58" i="10"/>
  <c r="J59" i="10"/>
  <c r="M44" i="10"/>
  <c r="L45" i="10"/>
  <c r="G93" i="10"/>
  <c r="F94" i="10"/>
  <c r="N31" i="10"/>
  <c r="O30" i="10"/>
  <c r="N37" i="10"/>
  <c r="M38" i="10"/>
  <c r="L51" i="10"/>
  <c r="K52" i="10"/>
  <c r="I66" i="10"/>
  <c r="J65" i="10"/>
  <c r="R16" i="9"/>
  <c r="Q17" i="9"/>
  <c r="N44" i="9" l="1"/>
  <c r="M45" i="9"/>
  <c r="P30" i="9"/>
  <c r="O31" i="9"/>
  <c r="L52" i="9"/>
  <c r="M51" i="9"/>
  <c r="G94" i="9"/>
  <c r="H93" i="9"/>
  <c r="J72" i="9"/>
  <c r="I73" i="9"/>
  <c r="J66" i="9"/>
  <c r="K65" i="9"/>
  <c r="H86" i="9"/>
  <c r="G87" i="9"/>
  <c r="O37" i="9"/>
  <c r="N38" i="9"/>
  <c r="K59" i="9"/>
  <c r="L58" i="9"/>
  <c r="P24" i="9"/>
  <c r="Q23" i="9"/>
  <c r="I79" i="9"/>
  <c r="H80" i="9"/>
  <c r="H93" i="10"/>
  <c r="G94" i="10"/>
  <c r="H86" i="10"/>
  <c r="G87" i="10"/>
  <c r="J66" i="10"/>
  <c r="K65" i="10"/>
  <c r="J72" i="10"/>
  <c r="I73" i="10"/>
  <c r="O37" i="10"/>
  <c r="N38" i="10"/>
  <c r="L58" i="10"/>
  <c r="K59" i="10"/>
  <c r="Q23" i="10"/>
  <c r="P24" i="10"/>
  <c r="M51" i="10"/>
  <c r="L52" i="10"/>
  <c r="N44" i="10"/>
  <c r="M45" i="10"/>
  <c r="P30" i="10"/>
  <c r="O31" i="10"/>
  <c r="I79" i="10"/>
  <c r="H80" i="10"/>
  <c r="S16" i="10"/>
  <c r="R17" i="10"/>
  <c r="S16" i="9"/>
  <c r="R17" i="9"/>
  <c r="M58" i="9" l="1"/>
  <c r="L59" i="9"/>
  <c r="I93" i="9"/>
  <c r="H94" i="9"/>
  <c r="P37" i="9"/>
  <c r="O38" i="9"/>
  <c r="M52" i="9"/>
  <c r="N51" i="9"/>
  <c r="J79" i="9"/>
  <c r="I80" i="9"/>
  <c r="I86" i="9"/>
  <c r="H87" i="9"/>
  <c r="R23" i="9"/>
  <c r="Q24" i="9"/>
  <c r="K66" i="9"/>
  <c r="L65" i="9"/>
  <c r="Q30" i="9"/>
  <c r="P31" i="9"/>
  <c r="K72" i="9"/>
  <c r="J73" i="9"/>
  <c r="N45" i="9"/>
  <c r="O44" i="9"/>
  <c r="T16" i="10"/>
  <c r="S17" i="10"/>
  <c r="M52" i="10"/>
  <c r="N51" i="10"/>
  <c r="K72" i="10"/>
  <c r="J73" i="10"/>
  <c r="Q30" i="10"/>
  <c r="P31" i="10"/>
  <c r="L59" i="10"/>
  <c r="M58" i="10"/>
  <c r="I86" i="10"/>
  <c r="H87" i="10"/>
  <c r="L65" i="10"/>
  <c r="K66" i="10"/>
  <c r="J79" i="10"/>
  <c r="I80" i="10"/>
  <c r="R23" i="10"/>
  <c r="Q24" i="10"/>
  <c r="N45" i="10"/>
  <c r="O44" i="10"/>
  <c r="O38" i="10"/>
  <c r="P37" i="10"/>
  <c r="I93" i="10"/>
  <c r="H94" i="10"/>
  <c r="T16" i="9"/>
  <c r="S17" i="9"/>
  <c r="L66" i="9" l="1"/>
  <c r="M65" i="9"/>
  <c r="N52" i="9"/>
  <c r="O51" i="9"/>
  <c r="O45" i="9"/>
  <c r="P44" i="9"/>
  <c r="S23" i="9"/>
  <c r="R24" i="9"/>
  <c r="Q37" i="9"/>
  <c r="P38" i="9"/>
  <c r="L72" i="9"/>
  <c r="K73" i="9"/>
  <c r="J86" i="9"/>
  <c r="I87" i="9"/>
  <c r="J93" i="9"/>
  <c r="I94" i="9"/>
  <c r="Q31" i="9"/>
  <c r="R30" i="9"/>
  <c r="K79" i="9"/>
  <c r="J80" i="9"/>
  <c r="N58" i="9"/>
  <c r="M59" i="9"/>
  <c r="J93" i="10"/>
  <c r="I94" i="10"/>
  <c r="K79" i="10"/>
  <c r="J80" i="10"/>
  <c r="Q37" i="10"/>
  <c r="P38" i="10"/>
  <c r="R30" i="10"/>
  <c r="Q31" i="10"/>
  <c r="M65" i="10"/>
  <c r="L66" i="10"/>
  <c r="L72" i="10"/>
  <c r="K73" i="10"/>
  <c r="P44" i="10"/>
  <c r="O45" i="10"/>
  <c r="N52" i="10"/>
  <c r="O51" i="10"/>
  <c r="J86" i="10"/>
  <c r="I87" i="10"/>
  <c r="N58" i="10"/>
  <c r="M59" i="10"/>
  <c r="S23" i="10"/>
  <c r="R24" i="10"/>
  <c r="T17" i="10"/>
  <c r="U16" i="10"/>
  <c r="U16" i="9"/>
  <c r="T17" i="9"/>
  <c r="S30" i="9" l="1"/>
  <c r="R31" i="9"/>
  <c r="Q38" i="9"/>
  <c r="R37" i="9"/>
  <c r="K93" i="9"/>
  <c r="J94" i="9"/>
  <c r="S24" i="9"/>
  <c r="T23" i="9"/>
  <c r="P45" i="9"/>
  <c r="Q44" i="9"/>
  <c r="O58" i="9"/>
  <c r="N59" i="9"/>
  <c r="J87" i="9"/>
  <c r="K86" i="9"/>
  <c r="O52" i="9"/>
  <c r="P51" i="9"/>
  <c r="L79" i="9"/>
  <c r="K80" i="9"/>
  <c r="L73" i="9"/>
  <c r="M72" i="9"/>
  <c r="N65" i="9"/>
  <c r="M66" i="9"/>
  <c r="S30" i="10"/>
  <c r="R31" i="10"/>
  <c r="S24" i="10"/>
  <c r="T23" i="10"/>
  <c r="P45" i="10"/>
  <c r="Q44" i="10"/>
  <c r="Q38" i="10"/>
  <c r="R37" i="10"/>
  <c r="J87" i="10"/>
  <c r="K86" i="10"/>
  <c r="N65" i="10"/>
  <c r="M66" i="10"/>
  <c r="K93" i="10"/>
  <c r="J94" i="10"/>
  <c r="U17" i="10"/>
  <c r="V16" i="10"/>
  <c r="P51" i="10"/>
  <c r="O52" i="10"/>
  <c r="O58" i="10"/>
  <c r="N59" i="10"/>
  <c r="M72" i="10"/>
  <c r="L73" i="10"/>
  <c r="L79" i="10"/>
  <c r="K80" i="10"/>
  <c r="U17" i="9"/>
  <c r="V16" i="9"/>
  <c r="K87" i="9" l="1"/>
  <c r="L86" i="9"/>
  <c r="O65" i="9"/>
  <c r="N66" i="9"/>
  <c r="K94" i="9"/>
  <c r="L93" i="9"/>
  <c r="R38" i="9"/>
  <c r="S37" i="9"/>
  <c r="Q51" i="9"/>
  <c r="P52" i="9"/>
  <c r="U23" i="9"/>
  <c r="T24" i="9"/>
  <c r="N72" i="9"/>
  <c r="M73" i="9"/>
  <c r="O59" i="9"/>
  <c r="P58" i="9"/>
  <c r="R44" i="9"/>
  <c r="Q45" i="9"/>
  <c r="M79" i="9"/>
  <c r="L80" i="9"/>
  <c r="S31" i="9"/>
  <c r="T30" i="9"/>
  <c r="V17" i="10"/>
  <c r="W16" i="10"/>
  <c r="S37" i="10"/>
  <c r="R38" i="10"/>
  <c r="M79" i="10"/>
  <c r="L80" i="10"/>
  <c r="R44" i="10"/>
  <c r="Q45" i="10"/>
  <c r="Q51" i="10"/>
  <c r="P52" i="10"/>
  <c r="T24" i="10"/>
  <c r="U23" i="10"/>
  <c r="N72" i="10"/>
  <c r="M73" i="10"/>
  <c r="K94" i="10"/>
  <c r="L93" i="10"/>
  <c r="P58" i="10"/>
  <c r="O59" i="10"/>
  <c r="O65" i="10"/>
  <c r="N66" i="10"/>
  <c r="K87" i="10"/>
  <c r="L86" i="10"/>
  <c r="T30" i="10"/>
  <c r="S31" i="10"/>
  <c r="W16" i="9"/>
  <c r="V17" i="9"/>
  <c r="S38" i="9" l="1"/>
  <c r="T37" i="9"/>
  <c r="M80" i="9"/>
  <c r="N79" i="9"/>
  <c r="L87" i="9"/>
  <c r="M86" i="9"/>
  <c r="Q58" i="9"/>
  <c r="P59" i="9"/>
  <c r="T31" i="9"/>
  <c r="U30" i="9"/>
  <c r="L94" i="9"/>
  <c r="M93" i="9"/>
  <c r="O72" i="9"/>
  <c r="N73" i="9"/>
  <c r="U24" i="9"/>
  <c r="V23" i="9"/>
  <c r="P65" i="9"/>
  <c r="O66" i="9"/>
  <c r="R45" i="9"/>
  <c r="S44" i="9"/>
  <c r="Q52" i="9"/>
  <c r="R51" i="9"/>
  <c r="M93" i="10"/>
  <c r="L94" i="10"/>
  <c r="O72" i="10"/>
  <c r="N73" i="10"/>
  <c r="M80" i="10"/>
  <c r="N79" i="10"/>
  <c r="T31" i="10"/>
  <c r="U30" i="10"/>
  <c r="S44" i="10"/>
  <c r="R45" i="10"/>
  <c r="U24" i="10"/>
  <c r="V23" i="10"/>
  <c r="L87" i="10"/>
  <c r="M86" i="10"/>
  <c r="P65" i="10"/>
  <c r="O66" i="10"/>
  <c r="S38" i="10"/>
  <c r="T37" i="10"/>
  <c r="W17" i="10"/>
  <c r="X16" i="10"/>
  <c r="Q58" i="10"/>
  <c r="P59" i="10"/>
  <c r="R51" i="10"/>
  <c r="Q52" i="10"/>
  <c r="W17" i="9"/>
  <c r="X16" i="9"/>
  <c r="V24" i="9" l="1"/>
  <c r="W23" i="9"/>
  <c r="N86" i="9"/>
  <c r="M87" i="9"/>
  <c r="O73" i="9"/>
  <c r="P72" i="9"/>
  <c r="R58" i="9"/>
  <c r="Q59" i="9"/>
  <c r="R52" i="9"/>
  <c r="S51" i="9"/>
  <c r="T44" i="9"/>
  <c r="S45" i="9"/>
  <c r="M94" i="9"/>
  <c r="N93" i="9"/>
  <c r="O79" i="9"/>
  <c r="N80" i="9"/>
  <c r="U37" i="9"/>
  <c r="T38" i="9"/>
  <c r="U31" i="9"/>
  <c r="V30" i="9"/>
  <c r="Q65" i="9"/>
  <c r="P66" i="9"/>
  <c r="U31" i="10"/>
  <c r="V30" i="10"/>
  <c r="S51" i="10"/>
  <c r="R52" i="10"/>
  <c r="Q65" i="10"/>
  <c r="P66" i="10"/>
  <c r="N86" i="10"/>
  <c r="M87" i="10"/>
  <c r="O79" i="10"/>
  <c r="N80" i="10"/>
  <c r="R58" i="10"/>
  <c r="Q59" i="10"/>
  <c r="Y16" i="10"/>
  <c r="X17" i="10"/>
  <c r="W23" i="10"/>
  <c r="V24" i="10"/>
  <c r="P72" i="10"/>
  <c r="O73" i="10"/>
  <c r="U37" i="10"/>
  <c r="T38" i="10"/>
  <c r="T44" i="10"/>
  <c r="S45" i="10"/>
  <c r="N93" i="10"/>
  <c r="M94" i="10"/>
  <c r="X17" i="9"/>
  <c r="Y16" i="9"/>
  <c r="P73" i="9" l="1"/>
  <c r="Q72" i="9"/>
  <c r="W30" i="9"/>
  <c r="V31" i="9"/>
  <c r="T45" i="9"/>
  <c r="U44" i="9"/>
  <c r="N87" i="9"/>
  <c r="O86" i="9"/>
  <c r="O80" i="9"/>
  <c r="P79" i="9"/>
  <c r="S58" i="9"/>
  <c r="R59" i="9"/>
  <c r="N94" i="9"/>
  <c r="O93" i="9"/>
  <c r="R65" i="9"/>
  <c r="Q66" i="9"/>
  <c r="T51" i="9"/>
  <c r="S52" i="9"/>
  <c r="W24" i="9"/>
  <c r="X23" i="9"/>
  <c r="U38" i="9"/>
  <c r="V37" i="9"/>
  <c r="O93" i="10"/>
  <c r="N94" i="10"/>
  <c r="X23" i="10"/>
  <c r="W24" i="10"/>
  <c r="O86" i="10"/>
  <c r="N87" i="10"/>
  <c r="U44" i="10"/>
  <c r="T45" i="10"/>
  <c r="Z16" i="10"/>
  <c r="Y17" i="10"/>
  <c r="Q66" i="10"/>
  <c r="R65" i="10"/>
  <c r="P73" i="10"/>
  <c r="Q72" i="10"/>
  <c r="P79" i="10"/>
  <c r="O80" i="10"/>
  <c r="V37" i="10"/>
  <c r="U38" i="10"/>
  <c r="S58" i="10"/>
  <c r="R59" i="10"/>
  <c r="T51" i="10"/>
  <c r="S52" i="10"/>
  <c r="V31" i="10"/>
  <c r="W30" i="10"/>
  <c r="Y17" i="9"/>
  <c r="Z16" i="9"/>
  <c r="O87" i="9" l="1"/>
  <c r="P86" i="9"/>
  <c r="X24" i="9"/>
  <c r="Y23" i="9"/>
  <c r="T58" i="9"/>
  <c r="S59" i="9"/>
  <c r="X30" i="9"/>
  <c r="W31" i="9"/>
  <c r="W37" i="9"/>
  <c r="V38" i="9"/>
  <c r="P80" i="9"/>
  <c r="Q79" i="9"/>
  <c r="R72" i="9"/>
  <c r="Q73" i="9"/>
  <c r="R66" i="9"/>
  <c r="S65" i="9"/>
  <c r="O94" i="9"/>
  <c r="P93" i="9"/>
  <c r="U45" i="9"/>
  <c r="V44" i="9"/>
  <c r="U51" i="9"/>
  <c r="T52" i="9"/>
  <c r="Q79" i="10"/>
  <c r="P80" i="10"/>
  <c r="V44" i="10"/>
  <c r="U45" i="10"/>
  <c r="X30" i="10"/>
  <c r="W31" i="10"/>
  <c r="P86" i="10"/>
  <c r="O87" i="10"/>
  <c r="R72" i="10"/>
  <c r="Q73" i="10"/>
  <c r="U51" i="10"/>
  <c r="T52" i="10"/>
  <c r="R66" i="10"/>
  <c r="S65" i="10"/>
  <c r="Y23" i="10"/>
  <c r="X24" i="10"/>
  <c r="T58" i="10"/>
  <c r="S59" i="10"/>
  <c r="W37" i="10"/>
  <c r="V38" i="10"/>
  <c r="AA16" i="10"/>
  <c r="Z17" i="10"/>
  <c r="P93" i="10"/>
  <c r="O94" i="10"/>
  <c r="Z17" i="9"/>
  <c r="AA16" i="9"/>
  <c r="U52" i="9" l="1"/>
  <c r="V51" i="9"/>
  <c r="S72" i="9"/>
  <c r="R73" i="9"/>
  <c r="U58" i="9"/>
  <c r="T59" i="9"/>
  <c r="Y30" i="9"/>
  <c r="X31" i="9"/>
  <c r="T65" i="9"/>
  <c r="S66" i="9"/>
  <c r="W44" i="9"/>
  <c r="V45" i="9"/>
  <c r="R79" i="9"/>
  <c r="Q80" i="9"/>
  <c r="Y24" i="9"/>
  <c r="Z23" i="9"/>
  <c r="P94" i="9"/>
  <c r="Q93" i="9"/>
  <c r="P87" i="9"/>
  <c r="Q86" i="9"/>
  <c r="W38" i="9"/>
  <c r="X37" i="9"/>
  <c r="Q93" i="10"/>
  <c r="P94" i="10"/>
  <c r="Z23" i="10"/>
  <c r="Y24" i="10"/>
  <c r="Q86" i="10"/>
  <c r="P87" i="10"/>
  <c r="X31" i="10"/>
  <c r="Y30" i="10"/>
  <c r="W38" i="10"/>
  <c r="X37" i="10"/>
  <c r="U52" i="10"/>
  <c r="V51" i="10"/>
  <c r="W44" i="10"/>
  <c r="V45" i="10"/>
  <c r="T65" i="10"/>
  <c r="S66" i="10"/>
  <c r="AB16" i="10"/>
  <c r="AA17" i="10"/>
  <c r="T59" i="10"/>
  <c r="U58" i="10"/>
  <c r="S72" i="10"/>
  <c r="R73" i="10"/>
  <c r="R79" i="10"/>
  <c r="Q80" i="10"/>
  <c r="AB16" i="9"/>
  <c r="AA17" i="9"/>
  <c r="U65" i="9" l="1"/>
  <c r="T66" i="9"/>
  <c r="AA23" i="9"/>
  <c r="Z24" i="9"/>
  <c r="Z30" i="9"/>
  <c r="Y31" i="9"/>
  <c r="X38" i="9"/>
  <c r="Y37" i="9"/>
  <c r="Q87" i="9"/>
  <c r="R86" i="9"/>
  <c r="X44" i="9"/>
  <c r="W45" i="9"/>
  <c r="T72" i="9"/>
  <c r="S73" i="9"/>
  <c r="R80" i="9"/>
  <c r="S79" i="9"/>
  <c r="U59" i="9"/>
  <c r="V58" i="9"/>
  <c r="Q94" i="9"/>
  <c r="R93" i="9"/>
  <c r="W51" i="9"/>
  <c r="V52" i="9"/>
  <c r="Z30" i="10"/>
  <c r="Y31" i="10"/>
  <c r="S79" i="10"/>
  <c r="R80" i="10"/>
  <c r="U65" i="10"/>
  <c r="T66" i="10"/>
  <c r="T72" i="10"/>
  <c r="S73" i="10"/>
  <c r="X44" i="10"/>
  <c r="W45" i="10"/>
  <c r="R86" i="10"/>
  <c r="Q87" i="10"/>
  <c r="V58" i="10"/>
  <c r="U59" i="10"/>
  <c r="V52" i="10"/>
  <c r="W51" i="10"/>
  <c r="AA23" i="10"/>
  <c r="Z24" i="10"/>
  <c r="AC16" i="10"/>
  <c r="AB17" i="10"/>
  <c r="Y37" i="10"/>
  <c r="X38" i="10"/>
  <c r="R93" i="10"/>
  <c r="Q94" i="10"/>
  <c r="AB17" i="9"/>
  <c r="AC16" i="9"/>
  <c r="S80" i="9" l="1"/>
  <c r="T79" i="9"/>
  <c r="X51" i="9"/>
  <c r="W52" i="9"/>
  <c r="T73" i="9"/>
  <c r="U72" i="9"/>
  <c r="Z31" i="9"/>
  <c r="AA30" i="9"/>
  <c r="S93" i="9"/>
  <c r="R94" i="9"/>
  <c r="X45" i="9"/>
  <c r="Y44" i="9"/>
  <c r="AB23" i="9"/>
  <c r="AA24" i="9"/>
  <c r="Z37" i="9"/>
  <c r="Y38" i="9"/>
  <c r="V59" i="9"/>
  <c r="W58" i="9"/>
  <c r="R87" i="9"/>
  <c r="S86" i="9"/>
  <c r="V65" i="9"/>
  <c r="U66" i="9"/>
  <c r="S93" i="10"/>
  <c r="R94" i="10"/>
  <c r="U72" i="10"/>
  <c r="T73" i="10"/>
  <c r="Y38" i="10"/>
  <c r="Z37" i="10"/>
  <c r="W58" i="10"/>
  <c r="V59" i="10"/>
  <c r="V65" i="10"/>
  <c r="U66" i="10"/>
  <c r="X51" i="10"/>
  <c r="W52" i="10"/>
  <c r="AC17" i="10"/>
  <c r="AD16" i="10"/>
  <c r="R87" i="10"/>
  <c r="S86" i="10"/>
  <c r="T79" i="10"/>
  <c r="S80" i="10"/>
  <c r="AA24" i="10"/>
  <c r="AB23" i="10"/>
  <c r="X45" i="10"/>
  <c r="Y44" i="10"/>
  <c r="Z31" i="10"/>
  <c r="AA30" i="10"/>
  <c r="AD16" i="9"/>
  <c r="AC17" i="9"/>
  <c r="S94" i="9" l="1"/>
  <c r="T93" i="9"/>
  <c r="AB30" i="9"/>
  <c r="AA31" i="9"/>
  <c r="Z38" i="9"/>
  <c r="AA37" i="9"/>
  <c r="S87" i="9"/>
  <c r="T86" i="9"/>
  <c r="Z44" i="9"/>
  <c r="Y45" i="9"/>
  <c r="X52" i="9"/>
  <c r="Y51" i="9"/>
  <c r="U73" i="9"/>
  <c r="V72" i="9"/>
  <c r="V66" i="9"/>
  <c r="W65" i="9"/>
  <c r="AC23" i="9"/>
  <c r="AB24" i="9"/>
  <c r="W59" i="9"/>
  <c r="X58" i="9"/>
  <c r="U79" i="9"/>
  <c r="T80" i="9"/>
  <c r="X58" i="10"/>
  <c r="W59" i="10"/>
  <c r="U79" i="10"/>
  <c r="T80" i="10"/>
  <c r="W65" i="10"/>
  <c r="V66" i="10"/>
  <c r="S94" i="10"/>
  <c r="T93" i="10"/>
  <c r="AB30" i="10"/>
  <c r="AA31" i="10"/>
  <c r="S87" i="10"/>
  <c r="T86" i="10"/>
  <c r="Z44" i="10"/>
  <c r="Y45" i="10"/>
  <c r="AD17" i="10"/>
  <c r="AE16" i="10"/>
  <c r="AA37" i="10"/>
  <c r="Z38" i="10"/>
  <c r="AB24" i="10"/>
  <c r="AC23" i="10"/>
  <c r="Y51" i="10"/>
  <c r="X52" i="10"/>
  <c r="V72" i="10"/>
  <c r="U73" i="10"/>
  <c r="AE16" i="9"/>
  <c r="AD17" i="9"/>
  <c r="W66" i="9" l="1"/>
  <c r="X65" i="9"/>
  <c r="T87" i="9"/>
  <c r="U86" i="9"/>
  <c r="V73" i="9"/>
  <c r="W72" i="9"/>
  <c r="AB37" i="9"/>
  <c r="AA38" i="9"/>
  <c r="U80" i="9"/>
  <c r="V79" i="9"/>
  <c r="AC30" i="9"/>
  <c r="AB31" i="9"/>
  <c r="Z51" i="9"/>
  <c r="Y52" i="9"/>
  <c r="U93" i="9"/>
  <c r="T94" i="9"/>
  <c r="X59" i="9"/>
  <c r="Y58" i="9"/>
  <c r="AD23" i="9"/>
  <c r="AC24" i="9"/>
  <c r="AA44" i="9"/>
  <c r="Z45" i="9"/>
  <c r="U93" i="10"/>
  <c r="T94" i="10"/>
  <c r="W72" i="10"/>
  <c r="V73" i="10"/>
  <c r="Z51" i="10"/>
  <c r="Y52" i="10"/>
  <c r="AA44" i="10"/>
  <c r="Z45" i="10"/>
  <c r="X65" i="10"/>
  <c r="W66" i="10"/>
  <c r="AC24" i="10"/>
  <c r="AD23" i="10"/>
  <c r="T87" i="10"/>
  <c r="U86" i="10"/>
  <c r="U80" i="10"/>
  <c r="V79" i="10"/>
  <c r="AE17" i="10"/>
  <c r="AF16" i="10"/>
  <c r="AF17" i="10" s="1"/>
  <c r="AA38" i="10"/>
  <c r="AB37" i="10"/>
  <c r="AB31" i="10"/>
  <c r="AC30" i="10"/>
  <c r="Y58" i="10"/>
  <c r="X59" i="10"/>
  <c r="AF16" i="9"/>
  <c r="AF17" i="9" s="1"/>
  <c r="AE17" i="9"/>
  <c r="V93" i="9" l="1"/>
  <c r="U94" i="9"/>
  <c r="AC37" i="9"/>
  <c r="AB38" i="9"/>
  <c r="X72" i="9"/>
  <c r="W73" i="9"/>
  <c r="AA51" i="9"/>
  <c r="Z52" i="9"/>
  <c r="AA45" i="9"/>
  <c r="AB44" i="9"/>
  <c r="V86" i="9"/>
  <c r="U87" i="9"/>
  <c r="AE23" i="9"/>
  <c r="AD24" i="9"/>
  <c r="AD30" i="9"/>
  <c r="AC31" i="9"/>
  <c r="Z58" i="9"/>
  <c r="Y59" i="9"/>
  <c r="V80" i="9"/>
  <c r="W79" i="9"/>
  <c r="Y65" i="9"/>
  <c r="X66" i="9"/>
  <c r="Z58" i="10"/>
  <c r="Y59" i="10"/>
  <c r="AB44" i="10"/>
  <c r="AA45" i="10"/>
  <c r="W79" i="10"/>
  <c r="V80" i="10"/>
  <c r="AC31" i="10"/>
  <c r="AD30" i="10"/>
  <c r="V86" i="10"/>
  <c r="U87" i="10"/>
  <c r="AA51" i="10"/>
  <c r="Z52" i="10"/>
  <c r="AC37" i="10"/>
  <c r="AB38" i="10"/>
  <c r="AE23" i="10"/>
  <c r="AD24" i="10"/>
  <c r="X72" i="10"/>
  <c r="W73" i="10"/>
  <c r="Y65" i="10"/>
  <c r="X66" i="10"/>
  <c r="V93" i="10"/>
  <c r="U94" i="10"/>
  <c r="Y66" i="9" l="1"/>
  <c r="Z65" i="9"/>
  <c r="AE24" i="9"/>
  <c r="AF23" i="9"/>
  <c r="X73" i="9"/>
  <c r="Y72" i="9"/>
  <c r="W86" i="9"/>
  <c r="V87" i="9"/>
  <c r="AC38" i="9"/>
  <c r="AD37" i="9"/>
  <c r="AE30" i="9"/>
  <c r="AD31" i="9"/>
  <c r="AA52" i="9"/>
  <c r="AB51" i="9"/>
  <c r="X79" i="9"/>
  <c r="W80" i="9"/>
  <c r="AB45" i="9"/>
  <c r="AC44" i="9"/>
  <c r="Z59" i="9"/>
  <c r="AA58" i="9"/>
  <c r="W93" i="9"/>
  <c r="V94" i="9"/>
  <c r="AD31" i="10"/>
  <c r="AE30" i="10"/>
  <c r="AF23" i="10"/>
  <c r="AE24" i="10"/>
  <c r="W93" i="10"/>
  <c r="V94" i="10"/>
  <c r="AD37" i="10"/>
  <c r="AC38" i="10"/>
  <c r="X79" i="10"/>
  <c r="W80" i="10"/>
  <c r="Y66" i="10"/>
  <c r="Z65" i="10"/>
  <c r="AB51" i="10"/>
  <c r="AA52" i="10"/>
  <c r="AC44" i="10"/>
  <c r="AB45" i="10"/>
  <c r="X73" i="10"/>
  <c r="Y72" i="10"/>
  <c r="W86" i="10"/>
  <c r="V87" i="10"/>
  <c r="AA58" i="10"/>
  <c r="Z59" i="10"/>
  <c r="X80" i="9" l="1"/>
  <c r="Y79" i="9"/>
  <c r="AA59" i="9"/>
  <c r="AB58" i="9"/>
  <c r="AG23" i="9"/>
  <c r="AG24" i="9" s="1"/>
  <c r="AF24" i="9"/>
  <c r="AC51" i="9"/>
  <c r="AB52" i="9"/>
  <c r="Z72" i="9"/>
  <c r="Y73" i="9"/>
  <c r="X93" i="9"/>
  <c r="W94" i="9"/>
  <c r="W87" i="9"/>
  <c r="X86" i="9"/>
  <c r="AE31" i="9"/>
  <c r="AF30" i="9"/>
  <c r="AF31" i="9" s="1"/>
  <c r="AC45" i="9"/>
  <c r="AD44" i="9"/>
  <c r="AD38" i="9"/>
  <c r="AE37" i="9"/>
  <c r="AA65" i="9"/>
  <c r="Z66" i="9"/>
  <c r="AD44" i="10"/>
  <c r="AC45" i="10"/>
  <c r="AE37" i="10"/>
  <c r="AD38" i="10"/>
  <c r="AB58" i="10"/>
  <c r="AA59" i="10"/>
  <c r="AC51" i="10"/>
  <c r="AB52" i="10"/>
  <c r="X93" i="10"/>
  <c r="W94" i="10"/>
  <c r="AG23" i="10"/>
  <c r="AG24" i="10" s="1"/>
  <c r="AF24" i="10"/>
  <c r="Z66" i="10"/>
  <c r="AA65" i="10"/>
  <c r="X86" i="10"/>
  <c r="W87" i="10"/>
  <c r="Z72" i="10"/>
  <c r="Y73" i="10"/>
  <c r="AF30" i="10"/>
  <c r="AF31" i="10" s="1"/>
  <c r="AE31" i="10"/>
  <c r="Y79" i="10"/>
  <c r="X80" i="10"/>
  <c r="AF37" i="9" l="1"/>
  <c r="AE38" i="9"/>
  <c r="Y93" i="9"/>
  <c r="X94" i="9"/>
  <c r="AD51" i="9"/>
  <c r="AC52" i="9"/>
  <c r="X87" i="9"/>
  <c r="Y86" i="9"/>
  <c r="AA66" i="9"/>
  <c r="AB65" i="9"/>
  <c r="AB59" i="9"/>
  <c r="AC58" i="9"/>
  <c r="AE44" i="9"/>
  <c r="AD45" i="9"/>
  <c r="Z79" i="9"/>
  <c r="Y80" i="9"/>
  <c r="AA72" i="9"/>
  <c r="Z73" i="9"/>
  <c r="AC52" i="10"/>
  <c r="AD51" i="10"/>
  <c r="AB59" i="10"/>
  <c r="AC58" i="10"/>
  <c r="AE38" i="10"/>
  <c r="AF37" i="10"/>
  <c r="Y86" i="10"/>
  <c r="X87" i="10"/>
  <c r="AB65" i="10"/>
  <c r="AA66" i="10"/>
  <c r="Z79" i="10"/>
  <c r="Y80" i="10"/>
  <c r="AA72" i="10"/>
  <c r="Z73" i="10"/>
  <c r="Y93" i="10"/>
  <c r="X94" i="10"/>
  <c r="AE44" i="10"/>
  <c r="AD45" i="10"/>
  <c r="AA79" i="9" l="1"/>
  <c r="Z80" i="9"/>
  <c r="Z86" i="9"/>
  <c r="Y87" i="9"/>
  <c r="AE45" i="9"/>
  <c r="AF44" i="9"/>
  <c r="AD52" i="9"/>
  <c r="AE51" i="9"/>
  <c r="AC59" i="9"/>
  <c r="AD58" i="9"/>
  <c r="Z93" i="9"/>
  <c r="Y94" i="9"/>
  <c r="AC65" i="9"/>
  <c r="AB66" i="9"/>
  <c r="AB72" i="9"/>
  <c r="AA73" i="9"/>
  <c r="AF38" i="9"/>
  <c r="AG37" i="9"/>
  <c r="AG38" i="9" s="1"/>
  <c r="Z93" i="10"/>
  <c r="Y94" i="10"/>
  <c r="Z86" i="10"/>
  <c r="Y87" i="10"/>
  <c r="AG37" i="10"/>
  <c r="AG38" i="10" s="1"/>
  <c r="AF38" i="10"/>
  <c r="AD58" i="10"/>
  <c r="AC59" i="10"/>
  <c r="AD52" i="10"/>
  <c r="AE51" i="10"/>
  <c r="AB72" i="10"/>
  <c r="AA73" i="10"/>
  <c r="AA79" i="10"/>
  <c r="Z80" i="10"/>
  <c r="AF44" i="10"/>
  <c r="AE45" i="10"/>
  <c r="AC65" i="10"/>
  <c r="AB66" i="10"/>
  <c r="AE52" i="9" l="1"/>
  <c r="AF51" i="9"/>
  <c r="AF52" i="9" s="1"/>
  <c r="AB73" i="9"/>
  <c r="AC72" i="9"/>
  <c r="AD65" i="9"/>
  <c r="AC66" i="9"/>
  <c r="AA93" i="9"/>
  <c r="Z94" i="9"/>
  <c r="Z87" i="9"/>
  <c r="AA86" i="9"/>
  <c r="AE58" i="9"/>
  <c r="AD59" i="9"/>
  <c r="AG44" i="9"/>
  <c r="AG45" i="9" s="1"/>
  <c r="AF45" i="9"/>
  <c r="AA80" i="9"/>
  <c r="AB79" i="9"/>
  <c r="AF45" i="10"/>
  <c r="AG44" i="10"/>
  <c r="AG45" i="10" s="1"/>
  <c r="AE58" i="10"/>
  <c r="AD59" i="10"/>
  <c r="AB79" i="10"/>
  <c r="AA80" i="10"/>
  <c r="AC72" i="10"/>
  <c r="AB73" i="10"/>
  <c r="Z87" i="10"/>
  <c r="AA86" i="10"/>
  <c r="AF51" i="10"/>
  <c r="AF52" i="10" s="1"/>
  <c r="AE52" i="10"/>
  <c r="AD65" i="10"/>
  <c r="AC66" i="10"/>
  <c r="AA93" i="10"/>
  <c r="Z94" i="10"/>
  <c r="AB80" i="9" l="1"/>
  <c r="AC79" i="9"/>
  <c r="AD66" i="9"/>
  <c r="AE65" i="9"/>
  <c r="AD72" i="9"/>
  <c r="AC73" i="9"/>
  <c r="AE59" i="9"/>
  <c r="AF58" i="9"/>
  <c r="AB86" i="9"/>
  <c r="AA87" i="9"/>
  <c r="AB93" i="9"/>
  <c r="AA94" i="9"/>
  <c r="AA94" i="10"/>
  <c r="AB93" i="10"/>
  <c r="AD72" i="10"/>
  <c r="AC73" i="10"/>
  <c r="AC79" i="10"/>
  <c r="AB80" i="10"/>
  <c r="AF58" i="10"/>
  <c r="AE59" i="10"/>
  <c r="AA87" i="10"/>
  <c r="AB86" i="10"/>
  <c r="AE65" i="10"/>
  <c r="AD66" i="10"/>
  <c r="AG58" i="9" l="1"/>
  <c r="AG59" i="9" s="1"/>
  <c r="AF59" i="9"/>
  <c r="AD73" i="9"/>
  <c r="AE72" i="9"/>
  <c r="AC86" i="9"/>
  <c r="AB87" i="9"/>
  <c r="AF65" i="9"/>
  <c r="AF66" i="9" s="1"/>
  <c r="AE66" i="9"/>
  <c r="AC93" i="9"/>
  <c r="AB94" i="9"/>
  <c r="AC80" i="9"/>
  <c r="AD79" i="9"/>
  <c r="AG58" i="10"/>
  <c r="AG59" i="10" s="1"/>
  <c r="AF59" i="10"/>
  <c r="AC80" i="10"/>
  <c r="AD79" i="10"/>
  <c r="AF65" i="10"/>
  <c r="AF66" i="10" s="1"/>
  <c r="AE66" i="10"/>
  <c r="AE72" i="10"/>
  <c r="AD73" i="10"/>
  <c r="AB87" i="10"/>
  <c r="AC86" i="10"/>
  <c r="AC93" i="10"/>
  <c r="AB94" i="10"/>
  <c r="AD93" i="9" l="1"/>
  <c r="AC94" i="9"/>
  <c r="AD86" i="9"/>
  <c r="AC87" i="9"/>
  <c r="AD80" i="9"/>
  <c r="AE79" i="9"/>
  <c r="AF72" i="9"/>
  <c r="AE73" i="9"/>
  <c r="AF72" i="10"/>
  <c r="AE73" i="10"/>
  <c r="AE79" i="10"/>
  <c r="AD80" i="10"/>
  <c r="AD93" i="10"/>
  <c r="AC94" i="10"/>
  <c r="AD86" i="10"/>
  <c r="AC87" i="10"/>
  <c r="AG72" i="9" l="1"/>
  <c r="AG73" i="9" s="1"/>
  <c r="AF73" i="9"/>
  <c r="AE80" i="9"/>
  <c r="AF79" i="9"/>
  <c r="AD87" i="9"/>
  <c r="AE86" i="9"/>
  <c r="AE87" i="9" s="1"/>
  <c r="AD94" i="9"/>
  <c r="AE93" i="9"/>
  <c r="AE86" i="10"/>
  <c r="AE87" i="10" s="1"/>
  <c r="AD87" i="10"/>
  <c r="AE93" i="10"/>
  <c r="AD94" i="10"/>
  <c r="AF79" i="10"/>
  <c r="AE80" i="10"/>
  <c r="AF73" i="10"/>
  <c r="AG72" i="10"/>
  <c r="AG73" i="10" s="1"/>
  <c r="AF93" i="9" l="1"/>
  <c r="AE94" i="9"/>
  <c r="AG79" i="9"/>
  <c r="AG80" i="9" s="1"/>
  <c r="AF80" i="9"/>
  <c r="AF93" i="10"/>
  <c r="AE94" i="10"/>
  <c r="AG79" i="10"/>
  <c r="AG80" i="10" s="1"/>
  <c r="AF80" i="10"/>
  <c r="AG93" i="9" l="1"/>
  <c r="AG94" i="9" s="1"/>
  <c r="AF94" i="9"/>
  <c r="AG93" i="10"/>
  <c r="AG94" i="10" s="1"/>
  <c r="AF94" i="10"/>
</calcChain>
</file>

<file path=xl/sharedStrings.xml><?xml version="1.0" encoding="utf-8"?>
<sst xmlns="http://schemas.openxmlformats.org/spreadsheetml/2006/main" count="810" uniqueCount="38">
  <si>
    <t>行事</t>
    <rPh sb="0" eb="2">
      <t>ギョウジ</t>
    </rPh>
    <phoneticPr fontId="1"/>
  </si>
  <si>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</si>
  <si>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年</t>
    <rPh sb="0" eb="1">
      <t>ネン</t>
    </rPh>
    <phoneticPr fontId="1"/>
  </si>
  <si>
    <t>曜日</t>
    <rPh sb="0" eb="2">
      <t>ヨウビ</t>
    </rPh>
    <phoneticPr fontId="1"/>
  </si>
  <si>
    <t>月</t>
    <rPh sb="0" eb="1">
      <t>ツキ</t>
    </rPh>
    <phoneticPr fontId="1"/>
  </si>
  <si>
    <t>●</t>
  </si>
  <si>
    <t>日</t>
    <rPh sb="0" eb="1">
      <t>ニチ</t>
    </rPh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</si>
  <si>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</si>
  <si>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【凡例】</t>
    <rPh sb="1" eb="3">
      <t>ハンレイ</t>
    </rPh>
    <phoneticPr fontId="1"/>
  </si>
  <si>
    <t>計画</t>
    <rPh sb="0" eb="2">
      <t>ケイカク</t>
    </rPh>
    <phoneticPr fontId="1"/>
  </si>
  <si>
    <t>対象期間外</t>
    <rPh sb="0" eb="5">
      <t>タイショウキカンガイ</t>
    </rPh>
    <phoneticPr fontId="1"/>
  </si>
  <si>
    <t>実施</t>
    <rPh sb="0" eb="2">
      <t>ジッシ</t>
    </rPh>
    <phoneticPr fontId="1"/>
  </si>
  <si>
    <t>現場閉所計画・実績表</t>
    <rPh sb="0" eb="2">
      <t>ゲンバ</t>
    </rPh>
    <rPh sb="2" eb="4">
      <t>ヘイショ</t>
    </rPh>
    <rPh sb="4" eb="6">
      <t>ケイカク</t>
    </rPh>
    <rPh sb="7" eb="9">
      <t>ジッセキ</t>
    </rPh>
    <rPh sb="9" eb="10">
      <t>ヒョウ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</si>
  <si>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</si>
  <si>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</si>
  <si>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</si>
  <si>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</si>
  <si>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○</t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</si>
  <si>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</si>
  <si>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</si>
  <si>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対象期間</t>
    <rPh sb="0" eb="2">
      <t>タイショウ</t>
    </rPh>
    <rPh sb="2" eb="4">
      <t>キカン</t>
    </rPh>
    <phoneticPr fontId="1"/>
  </si>
  <si>
    <t>／</t>
  </si>
  <si>
    <t>作業完了日</t>
    <rPh sb="0" eb="5">
      <t>サギョウカンリョウビ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</si>
  <si>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</si>
  <si>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</si>
  <si>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</si>
  <si>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</si>
  <si>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</si>
  <si>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閉所日数</t>
    <rPh sb="0" eb="2">
      <t>ヘイショ</t>
    </rPh>
    <rPh sb="2" eb="4">
      <t>ニッスウ</t>
    </rPh>
    <phoneticPr fontId="1"/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</si>
  <si>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</si>
  <si>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</si>
  <si>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カレンダー開始日</t>
    <rPh sb="5" eb="8">
      <t>カイシビ</t>
    </rPh>
    <phoneticPr fontId="1"/>
  </si>
  <si>
    <t>月毎の確認</t>
    <rPh sb="0" eb="2">
      <t>ツキゴト</t>
    </rPh>
    <rPh sb="3" eb="5">
      <t>カクニン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</si>
  <si>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</si>
  <si>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</si>
  <si>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工事全体の確認</t>
    <rPh sb="0" eb="2">
      <t>コウジ</t>
    </rPh>
    <rPh sb="2" eb="4">
      <t>ゼンタイ</t>
    </rPh>
    <rPh sb="5" eb="7">
      <t>カクニン</t>
    </rPh>
    <phoneticPr fontId="1"/>
  </si>
  <si>
    <t>（参考様式）</t>
    <rPh sb="1" eb="5">
      <t>サンコウヨウシキ</t>
    </rPh>
    <phoneticPr fontId="1"/>
  </si>
  <si>
    <t>別紙様式（第５条、第７条関係）</t>
    <rPh sb="0" eb="2">
      <t>ベッシ</t>
    </rPh>
    <rPh sb="2" eb="4">
      <t>ヨウシキ</t>
    </rPh>
    <rPh sb="5" eb="6">
      <t>ダイ</t>
    </rPh>
    <rPh sb="7" eb="8">
      <t>ジョウ</t>
    </rPh>
    <rPh sb="9" eb="10">
      <t>ダイ</t>
    </rPh>
    <rPh sb="11" eb="12">
      <t>ジョウ</t>
    </rPh>
    <rPh sb="12" eb="14">
      <t>カンケイ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</si>
</sst>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yyyy/m/d;@"/>
    <numFmt numFmtId="178" formatCode="0_);[Red]\(0\)"/>
    <numFmt numFmtId="179" formatCode="0_ "/>
    <numFmt numFmtId="180" formatCode="0.0%"/>
  </numFmts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0.5"/>
      <color rgb="FFFF0000"/>
      <name val="ＭＳ Ｐゴシック"/>
      <family val="3"/>
      <scheme val="minor"/>
    </font>
    <font>
      <b/>
      <sz val="1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1"/>
      <color rgb="FFFF0000"/>
      <name val="HGｺﾞｼｯｸM"/>
      <family val="3"/>
    </font>
    <font>
      <b/>
      <sz val="11"/>
      <color rgb="FFFF0000"/>
      <name val="ＭＳ Ｐゴシック"/>
      <family val="3"/>
      <scheme val="minor"/>
    </font>
    <font>
      <sz val="11"/>
      <name val="ＭＳ Ｐゴシック"/>
      <family val="3"/>
      <scheme val="minor"/>
    </font>
    <font>
      <sz val="11"/>
      <color rgb="FFFF0000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textRotation="255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3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textRotation="255" shrinkToFit="1"/>
    </xf>
    <xf numFmtId="0" fontId="0" fillId="0" borderId="6" xfId="0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 shrinkToFit="1"/>
    </xf>
    <xf numFmtId="0" fontId="0" fillId="3" borderId="6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top" wrapText="1"/>
    </xf>
    <xf numFmtId="177" fontId="8" fillId="2" borderId="0" xfId="0" applyNumberFormat="1" applyFont="1" applyFill="1" applyProtection="1">
      <alignment vertical="center"/>
      <protection locked="0"/>
    </xf>
    <xf numFmtId="0" fontId="9" fillId="0" borderId="5" xfId="0" applyFont="1" applyBorder="1" applyAlignment="1">
      <alignment vertical="center" textRotation="255" shrinkToFit="1"/>
    </xf>
    <xf numFmtId="0" fontId="9" fillId="4" borderId="5" xfId="0" applyFont="1" applyFill="1" applyBorder="1" applyAlignment="1">
      <alignment vertical="center" textRotation="255" shrinkToFit="1"/>
    </xf>
    <xf numFmtId="0" fontId="0" fillId="0" borderId="5" xfId="0" applyBorder="1" applyAlignment="1">
      <alignment vertical="top" textRotation="255" shrinkToFit="1"/>
    </xf>
    <xf numFmtId="177" fontId="8" fillId="0" borderId="0" xfId="0" applyNumberFormat="1" applyFo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4" borderId="5" xfId="0" applyFill="1" applyBorder="1" applyAlignment="1">
      <alignment vertical="center" textRotation="255" shrinkToFit="1"/>
    </xf>
    <xf numFmtId="0" fontId="0" fillId="5" borderId="11" xfId="0" applyFill="1" applyBorder="1">
      <alignment vertical="center"/>
    </xf>
    <xf numFmtId="0" fontId="0" fillId="5" borderId="12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14" xfId="0" applyFill="1" applyBorder="1">
      <alignment vertical="center"/>
    </xf>
    <xf numFmtId="0" fontId="0" fillId="5" borderId="0" xfId="0" applyFill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5" xfId="0" applyFill="1" applyBorder="1">
      <alignment vertical="center"/>
    </xf>
    <xf numFmtId="0" fontId="11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11" fillId="5" borderId="22" xfId="0" applyFont="1" applyFill="1" applyBorder="1">
      <alignment vertical="center"/>
    </xf>
    <xf numFmtId="0" fontId="11" fillId="5" borderId="23" xfId="0" applyFont="1" applyFill="1" applyBorder="1">
      <alignment vertical="center"/>
    </xf>
    <xf numFmtId="0" fontId="0" fillId="7" borderId="27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4" fillId="0" borderId="29" xfId="0" applyFont="1" applyBorder="1" applyAlignment="1">
      <alignment vertical="top" wrapText="1"/>
    </xf>
    <xf numFmtId="0" fontId="0" fillId="0" borderId="29" xfId="0" applyBorder="1">
      <alignment vertical="center"/>
    </xf>
    <xf numFmtId="0" fontId="9" fillId="0" borderId="29" xfId="0" applyFont="1" applyBorder="1">
      <alignment vertical="center"/>
    </xf>
    <xf numFmtId="0" fontId="9" fillId="0" borderId="29" xfId="0" applyFont="1" applyBorder="1" applyAlignment="1">
      <alignment horizontal="left" vertical="center"/>
    </xf>
    <xf numFmtId="0" fontId="0" fillId="0" borderId="30" xfId="0" applyBorder="1">
      <alignment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/>
    <xf numFmtId="0" fontId="0" fillId="0" borderId="5" xfId="0" applyBorder="1" applyAlignment="1">
      <alignment vertical="center" shrinkToFit="1"/>
    </xf>
    <xf numFmtId="178" fontId="0" fillId="0" borderId="15" xfId="0" applyNumberFormat="1" applyBorder="1" applyAlignment="1">
      <alignment horizontal="right"/>
    </xf>
    <xf numFmtId="178" fontId="0" fillId="0" borderId="5" xfId="0" applyNumberFormat="1" applyBorder="1" applyAlignment="1">
      <alignment horizontal="right" vertical="center"/>
    </xf>
    <xf numFmtId="179" fontId="0" fillId="0" borderId="5" xfId="0" applyNumberFormat="1" applyBorder="1" applyAlignment="1">
      <alignment horizontal="right" vertical="center"/>
    </xf>
    <xf numFmtId="180" fontId="0" fillId="5" borderId="5" xfId="1" applyNumberFormat="1" applyFont="1" applyFill="1" applyBorder="1" applyAlignment="1">
      <alignment horizontal="right" vertical="center"/>
    </xf>
    <xf numFmtId="178" fontId="0" fillId="0" borderId="5" xfId="0" applyNumberFormat="1" applyBorder="1" applyAlignment="1">
      <alignment horizontal="right"/>
    </xf>
    <xf numFmtId="178" fontId="0" fillId="0" borderId="5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2" borderId="0" xfId="0" applyFill="1" applyAlignment="1">
      <alignment vertical="center" textRotation="255" shrinkToFit="1"/>
    </xf>
    <xf numFmtId="0" fontId="13" fillId="0" borderId="5" xfId="0" applyFont="1" applyBorder="1" applyAlignment="1">
      <alignment vertical="center" textRotation="255" shrinkToFit="1"/>
    </xf>
    <xf numFmtId="0" fontId="4" fillId="0" borderId="0" xfId="0" applyFont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6" borderId="18" xfId="0" applyFill="1" applyBorder="1" applyAlignment="1">
      <alignment horizontal="center" vertical="center" textRotation="255"/>
    </xf>
    <xf numFmtId="0" fontId="0" fillId="6" borderId="19" xfId="0" applyFill="1" applyBorder="1" applyAlignment="1">
      <alignment horizontal="center" vertical="center" textRotation="255"/>
    </xf>
    <xf numFmtId="0" fontId="0" fillId="6" borderId="20" xfId="0" applyFill="1" applyBorder="1" applyAlignment="1">
      <alignment horizontal="center" vertical="center" textRotation="255"/>
    </xf>
    <xf numFmtId="0" fontId="0" fillId="7" borderId="24" xfId="0" applyFill="1" applyBorder="1" applyAlignment="1">
      <alignment horizontal="center" vertical="center" textRotation="255"/>
    </xf>
    <xf numFmtId="0" fontId="0" fillId="7" borderId="25" xfId="0" applyFill="1" applyBorder="1" applyAlignment="1">
      <alignment horizontal="center" vertical="center" textRotation="255"/>
    </xf>
    <xf numFmtId="0" fontId="0" fillId="7" borderId="26" xfId="0" applyFill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shrinkToFit="1"/>
    </xf>
    <xf numFmtId="177" fontId="10" fillId="2" borderId="8" xfId="0" applyNumberFormat="1" applyFont="1" applyFill="1" applyBorder="1" applyAlignment="1" applyProtection="1">
      <alignment horizontal="center" vertical="center"/>
      <protection locked="0"/>
    </xf>
    <xf numFmtId="177" fontId="10" fillId="2" borderId="9" xfId="0" applyNumberFormat="1" applyFont="1" applyFill="1" applyBorder="1" applyAlignment="1" applyProtection="1">
      <alignment horizontal="center" vertical="center"/>
      <protection locked="0"/>
    </xf>
    <xf numFmtId="177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74"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7558519241921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17</xdr:row>
      <xdr:rowOff>337820</xdr:rowOff>
    </xdr:from>
    <xdr:to>
      <xdr:col>24</xdr:col>
      <xdr:colOff>165100</xdr:colOff>
      <xdr:row>17</xdr:row>
      <xdr:rowOff>576580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1800" y="3176270"/>
          <a:ext cx="4206875" cy="2387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161925</xdr:colOff>
      <xdr:row>87</xdr:row>
      <xdr:rowOff>38735</xdr:rowOff>
    </xdr:from>
    <xdr:ext cx="989330" cy="663575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53000" y="21260435"/>
          <a:ext cx="989330" cy="66357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/>
              <a:ea typeface="ＭＳ ゴシック"/>
            </a:rPr>
            <a:t>工期短縮のため休日返上</a:t>
          </a:r>
          <a:endParaRPr kumimoji="1" lang="en-US" altLang="ja-JP" sz="1100">
            <a:latin typeface="ＭＳ ゴシック"/>
            <a:ea typeface="ＭＳ ゴシック"/>
          </a:endParaRPr>
        </a:p>
      </xdr:txBody>
    </xdr:sp>
    <xdr:clientData/>
  </xdr:oneCellAnchor>
  <xdr:twoCellAnchor>
    <xdr:from>
      <xdr:col>6</xdr:col>
      <xdr:colOff>19050</xdr:colOff>
      <xdr:row>94</xdr:row>
      <xdr:rowOff>104775</xdr:rowOff>
    </xdr:from>
    <xdr:to>
      <xdr:col>20</xdr:col>
      <xdr:colOff>228600</xdr:colOff>
      <xdr:row>94</xdr:row>
      <xdr:rowOff>657225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6375" y="23164800"/>
          <a:ext cx="3543300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45</xdr:row>
      <xdr:rowOff>143510</xdr:rowOff>
    </xdr:from>
    <xdr:to>
      <xdr:col>17</xdr:col>
      <xdr:colOff>133350</xdr:colOff>
      <xdr:row>45</xdr:row>
      <xdr:rowOff>695960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38500" y="1033526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228600</xdr:colOff>
      <xdr:row>45</xdr:row>
      <xdr:rowOff>648335</xdr:rowOff>
    </xdr:from>
    <xdr:to>
      <xdr:col>17</xdr:col>
      <xdr:colOff>19050</xdr:colOff>
      <xdr:row>45</xdr:row>
      <xdr:rowOff>648335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52800" y="10840085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73</xdr:row>
      <xdr:rowOff>200025</xdr:rowOff>
    </xdr:from>
    <xdr:to>
      <xdr:col>33</xdr:col>
      <xdr:colOff>123825</xdr:colOff>
      <xdr:row>73</xdr:row>
      <xdr:rowOff>753110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38975" y="17745075"/>
          <a:ext cx="971550" cy="5530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80</xdr:row>
      <xdr:rowOff>66040</xdr:rowOff>
    </xdr:from>
    <xdr:to>
      <xdr:col>5</xdr:col>
      <xdr:colOff>142875</xdr:colOff>
      <xdr:row>80</xdr:row>
      <xdr:rowOff>618490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0525" y="1944941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73</xdr:row>
      <xdr:rowOff>666115</xdr:rowOff>
    </xdr:from>
    <xdr:to>
      <xdr:col>32</xdr:col>
      <xdr:colOff>219075</xdr:colOff>
      <xdr:row>73</xdr:row>
      <xdr:rowOff>666115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153275" y="18211165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80</xdr:row>
      <xdr:rowOff>600710</xdr:rowOff>
    </xdr:from>
    <xdr:to>
      <xdr:col>5</xdr:col>
      <xdr:colOff>0</xdr:colOff>
      <xdr:row>80</xdr:row>
      <xdr:rowOff>600710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04825" y="19984085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94</xdr:row>
      <xdr:rowOff>744220</xdr:rowOff>
    </xdr:from>
    <xdr:to>
      <xdr:col>6</xdr:col>
      <xdr:colOff>228600</xdr:colOff>
      <xdr:row>96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23804245"/>
          <a:ext cx="552450" cy="3035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25</xdr:col>
      <xdr:colOff>114300</xdr:colOff>
      <xdr:row>24</xdr:row>
      <xdr:rowOff>744220</xdr:rowOff>
    </xdr:from>
    <xdr:to>
      <xdr:col>28</xdr:col>
      <xdr:colOff>95250</xdr:colOff>
      <xdr:row>26</xdr:row>
      <xdr:rowOff>19050</xdr:rowOff>
    </xdr:to>
    <xdr:sp macro="" textlink="">
      <xdr:nvSpPr>
        <xdr:cNvPr id="12" name="下カーブ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096000" y="5420995"/>
          <a:ext cx="695325" cy="217805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21</xdr:col>
      <xdr:colOff>0</xdr:colOff>
      <xdr:row>24</xdr:row>
      <xdr:rowOff>113665</xdr:rowOff>
    </xdr:from>
    <xdr:ext cx="1174750" cy="528955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29200" y="4790440"/>
          <a:ext cx="1174750" cy="528955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/>
              <a:ea typeface="ＭＳ ゴシック"/>
            </a:rPr>
            <a:t>降雨により、</a:t>
          </a:r>
          <a:endParaRPr kumimoji="1" lang="en-US" altLang="ja-JP" sz="1100">
            <a:latin typeface="ＭＳ ゴシック"/>
            <a:ea typeface="ＭＳ ゴシック"/>
          </a:endParaRPr>
        </a:p>
        <a:p>
          <a:pPr algn="ctr"/>
          <a:r>
            <a:rPr kumimoji="1" lang="ja-JP" altLang="en-US" sz="1100">
              <a:latin typeface="ＭＳ ゴシック"/>
              <a:ea typeface="ＭＳ ゴシック"/>
            </a:rPr>
            <a:t>終日現場閉鎖</a:t>
          </a:r>
        </a:p>
      </xdr:txBody>
    </xdr:sp>
    <xdr:clientData/>
  </xdr:oneCellAnchor>
  <xdr:twoCellAnchor>
    <xdr:from>
      <xdr:col>2</xdr:col>
      <xdr:colOff>76200</xdr:colOff>
      <xdr:row>24</xdr:row>
      <xdr:rowOff>56515</xdr:rowOff>
    </xdr:from>
    <xdr:to>
      <xdr:col>12</xdr:col>
      <xdr:colOff>200025</xdr:colOff>
      <xdr:row>24</xdr:row>
      <xdr:rowOff>648335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1025" y="4733290"/>
          <a:ext cx="2505075" cy="5918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24</xdr:row>
      <xdr:rowOff>753110</xdr:rowOff>
    </xdr:from>
    <xdr:to>
      <xdr:col>15</xdr:col>
      <xdr:colOff>28575</xdr:colOff>
      <xdr:row>26</xdr:row>
      <xdr:rowOff>123190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67050" y="5429885"/>
          <a:ext cx="561975" cy="3130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0</xdr:colOff>
      <xdr:row>8</xdr:row>
      <xdr:rowOff>29210</xdr:rowOff>
    </xdr:from>
    <xdr:to>
      <xdr:col>19</xdr:col>
      <xdr:colOff>0</xdr:colOff>
      <xdr:row>13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4300" y="1257935"/>
          <a:ext cx="4438650" cy="101854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閉所の割合　≧　</a:t>
          </a:r>
          <a:r>
            <a:rPr kumimoji="1" lang="en-US" altLang="ja-JP" sz="1100"/>
            <a:t>28.5</a:t>
          </a:r>
          <a:r>
            <a:rPr kumimoji="1" lang="ja-JP" altLang="en-US" sz="1100"/>
            <a:t>　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休以上達成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28.5</a:t>
          </a:r>
          <a:r>
            <a:rPr kumimoji="1" lang="ja-JP" altLang="en-US" sz="1100"/>
            <a:t>　＞　閉所の割合　≧　</a:t>
          </a:r>
          <a:r>
            <a:rPr kumimoji="1" lang="en-US" altLang="ja-JP" sz="1100"/>
            <a:t>25.0</a:t>
          </a:r>
          <a:r>
            <a:rPr kumimoji="1" lang="ja-JP" altLang="en-US" sz="1100"/>
            <a:t>　  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7</a:t>
          </a:r>
          <a:r>
            <a:rPr kumimoji="1" lang="ja-JP" altLang="en-US" sz="1100"/>
            <a:t>休以上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休未満達成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/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25.0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＞　閉所の割合　≧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休未満達成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</a:t>
          </a:r>
          <a:endParaRPr lang="ja-JP" altLang="ja-JP">
            <a:effectLst/>
          </a:endParaRPr>
        </a:p>
      </xdr:txBody>
    </xdr:sp>
    <xdr:clientData/>
  </xdr:twoCellAnchor>
  <xdr:twoCellAnchor>
    <xdr:from>
      <xdr:col>13</xdr:col>
      <xdr:colOff>180975</xdr:colOff>
      <xdr:row>31</xdr:row>
      <xdr:rowOff>732155</xdr:rowOff>
    </xdr:from>
    <xdr:to>
      <xdr:col>18</xdr:col>
      <xdr:colOff>38100</xdr:colOff>
      <xdr:row>33</xdr:row>
      <xdr:rowOff>0</xdr:rowOff>
    </xdr:to>
    <xdr:sp macro="" textlink="">
      <xdr:nvSpPr>
        <xdr:cNvPr id="18" name="下カーブ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305175" y="7247255"/>
          <a:ext cx="1047750" cy="210820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13</xdr:col>
      <xdr:colOff>76200</xdr:colOff>
      <xdr:row>31</xdr:row>
      <xdr:rowOff>66040</xdr:rowOff>
    </xdr:from>
    <xdr:ext cx="1172845" cy="528320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200400" y="6581140"/>
          <a:ext cx="1172845" cy="528320"/>
        </a:xfrm>
        <a:prstGeom prst="wedgeRectCallout">
          <a:avLst>
            <a:gd name="adj1" fmla="val -50032"/>
            <a:gd name="adj2" fmla="val 1174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/>
              <a:ea typeface="ＭＳ ゴシック"/>
            </a:rPr>
            <a:t>降雨により、</a:t>
          </a:r>
          <a:endParaRPr kumimoji="1" lang="en-US" altLang="ja-JP" sz="1100">
            <a:latin typeface="ＭＳ ゴシック"/>
            <a:ea typeface="ＭＳ ゴシック"/>
          </a:endParaRPr>
        </a:p>
        <a:p>
          <a:pPr algn="ctr"/>
          <a:r>
            <a:rPr kumimoji="1" lang="ja-JP" altLang="en-US" sz="1100">
              <a:latin typeface="ＭＳ ゴシック"/>
              <a:ea typeface="ＭＳ ゴシック"/>
            </a:rPr>
            <a:t>終日現場閉鎖</a:t>
          </a:r>
        </a:p>
      </xdr:txBody>
    </xdr:sp>
    <xdr:clientData/>
  </xdr:oneCellAnchor>
  <xdr:oneCellAnchor>
    <xdr:from>
      <xdr:col>36</xdr:col>
      <xdr:colOff>38100</xdr:colOff>
      <xdr:row>8</xdr:row>
      <xdr:rowOff>9525</xdr:rowOff>
    </xdr:from>
    <xdr:ext cx="2505075" cy="73088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86800" y="1238250"/>
          <a:ext cx="2505075" cy="73088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/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/>
              <a:ea typeface="ＭＳ ゴシック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/>
              <a:ea typeface="ＭＳ ゴシック"/>
            </a:rPr>
            <a:t>確認を行う</a:t>
          </a:r>
        </a:p>
      </xdr:txBody>
    </xdr:sp>
    <xdr:clientData/>
  </xdr:oneCellAnchor>
  <xdr:oneCellAnchor>
    <xdr:from>
      <xdr:col>35</xdr:col>
      <xdr:colOff>19050</xdr:colOff>
      <xdr:row>107</xdr:row>
      <xdr:rowOff>114300</xdr:rowOff>
    </xdr:from>
    <xdr:ext cx="2637155" cy="971550"/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524875" y="26772870"/>
          <a:ext cx="2637155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/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/>
              <a:ea typeface="ＭＳ ゴシック"/>
            </a:rPr>
            <a:t>現場閉所の達成状況は、工事全体の現場閉所率で確認する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161925</xdr:colOff>
      <xdr:row>87</xdr:row>
      <xdr:rowOff>38735</xdr:rowOff>
    </xdr:from>
    <xdr:ext cx="989330" cy="663575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F59C5605-F09C-4A81-AB8A-91AC31A017DC}"/>
            </a:ext>
          </a:extLst>
        </xdr:cNvPr>
        <xdr:cNvSpPr/>
      </xdr:nvSpPr>
      <xdr:spPr>
        <a:xfrm>
          <a:off x="4953000" y="20765135"/>
          <a:ext cx="989330" cy="66357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/>
              <a:ea typeface="ＭＳ ゴシック"/>
            </a:rPr>
            <a:t>工期短縮のため休日返上</a:t>
          </a:r>
          <a:endParaRPr kumimoji="1" lang="en-US" altLang="ja-JP" sz="1100"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13</xdr:col>
      <xdr:colOff>114300</xdr:colOff>
      <xdr:row>45</xdr:row>
      <xdr:rowOff>143510</xdr:rowOff>
    </xdr:from>
    <xdr:to>
      <xdr:col>17</xdr:col>
      <xdr:colOff>133350</xdr:colOff>
      <xdr:row>45</xdr:row>
      <xdr:rowOff>695960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9C7BC76-FAF0-4B5C-9A49-D33B9D592C35}"/>
            </a:ext>
          </a:extLst>
        </xdr:cNvPr>
        <xdr:cNvSpPr txBox="1"/>
      </xdr:nvSpPr>
      <xdr:spPr>
        <a:xfrm>
          <a:off x="3238500" y="1012571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228600</xdr:colOff>
      <xdr:row>45</xdr:row>
      <xdr:rowOff>648335</xdr:rowOff>
    </xdr:from>
    <xdr:to>
      <xdr:col>17</xdr:col>
      <xdr:colOff>19050</xdr:colOff>
      <xdr:row>45</xdr:row>
      <xdr:rowOff>648335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27591A7-8F08-4303-A734-FC31E6A25907}"/>
            </a:ext>
          </a:extLst>
        </xdr:cNvPr>
        <xdr:cNvCxnSpPr/>
      </xdr:nvCxnSpPr>
      <xdr:spPr>
        <a:xfrm>
          <a:off x="3352800" y="10630535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73</xdr:row>
      <xdr:rowOff>200025</xdr:rowOff>
    </xdr:from>
    <xdr:to>
      <xdr:col>33</xdr:col>
      <xdr:colOff>123825</xdr:colOff>
      <xdr:row>73</xdr:row>
      <xdr:rowOff>753110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89D82F7-FEA6-4F27-A12C-3ADE3E315FFA}"/>
            </a:ext>
          </a:extLst>
        </xdr:cNvPr>
        <xdr:cNvSpPr txBox="1"/>
      </xdr:nvSpPr>
      <xdr:spPr>
        <a:xfrm>
          <a:off x="7038975" y="17345025"/>
          <a:ext cx="971550" cy="55308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80</xdr:row>
      <xdr:rowOff>66040</xdr:rowOff>
    </xdr:from>
    <xdr:to>
      <xdr:col>5</xdr:col>
      <xdr:colOff>142875</xdr:colOff>
      <xdr:row>80</xdr:row>
      <xdr:rowOff>618490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7AEF72-DE01-48ED-89CE-828D8C6EAF97}"/>
            </a:ext>
          </a:extLst>
        </xdr:cNvPr>
        <xdr:cNvSpPr txBox="1"/>
      </xdr:nvSpPr>
      <xdr:spPr>
        <a:xfrm>
          <a:off x="390525" y="1900174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73</xdr:row>
      <xdr:rowOff>666115</xdr:rowOff>
    </xdr:from>
    <xdr:to>
      <xdr:col>32</xdr:col>
      <xdr:colOff>219075</xdr:colOff>
      <xdr:row>73</xdr:row>
      <xdr:rowOff>666115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E8F43FC3-1095-430F-9973-2572FDF4AD7A}"/>
            </a:ext>
          </a:extLst>
        </xdr:cNvPr>
        <xdr:cNvCxnSpPr/>
      </xdr:nvCxnSpPr>
      <xdr:spPr>
        <a:xfrm>
          <a:off x="7153275" y="17811115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80</xdr:row>
      <xdr:rowOff>600710</xdr:rowOff>
    </xdr:from>
    <xdr:to>
      <xdr:col>5</xdr:col>
      <xdr:colOff>0</xdr:colOff>
      <xdr:row>80</xdr:row>
      <xdr:rowOff>600710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EA1841F-5774-47C1-9D53-B1A0727F2DEA}"/>
            </a:ext>
          </a:extLst>
        </xdr:cNvPr>
        <xdr:cNvCxnSpPr/>
      </xdr:nvCxnSpPr>
      <xdr:spPr>
        <a:xfrm>
          <a:off x="504825" y="1953641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29210</xdr:rowOff>
    </xdr:from>
    <xdr:to>
      <xdr:col>19</xdr:col>
      <xdr:colOff>0</xdr:colOff>
      <xdr:row>13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040F990-5356-408C-8D65-17D4E1603B83}"/>
            </a:ext>
          </a:extLst>
        </xdr:cNvPr>
        <xdr:cNvSpPr txBox="1"/>
      </xdr:nvSpPr>
      <xdr:spPr>
        <a:xfrm>
          <a:off x="114300" y="1257935"/>
          <a:ext cx="4438650" cy="101854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　                  閉所の割合　≧　</a:t>
          </a:r>
          <a:r>
            <a:rPr kumimoji="1" lang="en-US" altLang="ja-JP" sz="1100"/>
            <a:t>28.5</a:t>
          </a:r>
          <a:r>
            <a:rPr kumimoji="1" lang="ja-JP" altLang="en-US" sz="1100"/>
            <a:t>　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休以上達成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28.5</a:t>
          </a:r>
          <a:r>
            <a:rPr kumimoji="1" lang="ja-JP" altLang="en-US" sz="1100"/>
            <a:t>　＞　閉所の割合　≧　</a:t>
          </a:r>
          <a:r>
            <a:rPr kumimoji="1" lang="en-US" altLang="ja-JP" sz="1100"/>
            <a:t>25.0</a:t>
          </a:r>
          <a:r>
            <a:rPr kumimoji="1" lang="ja-JP" altLang="en-US" sz="1100"/>
            <a:t>　  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7</a:t>
          </a:r>
          <a:r>
            <a:rPr kumimoji="1" lang="ja-JP" altLang="en-US" sz="1100"/>
            <a:t>休以上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休未満達成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/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25.0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＞　閉所の割合　≧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休未満達成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</a:t>
          </a:r>
          <a:endParaRPr lang="ja-JP" altLang="ja-JP">
            <a:effectLst/>
          </a:endParaRPr>
        </a:p>
      </xdr:txBody>
    </xdr:sp>
    <xdr:clientData/>
  </xdr:twoCellAnchor>
  <xdr:oneCellAnchor>
    <xdr:from>
      <xdr:col>36</xdr:col>
      <xdr:colOff>38100</xdr:colOff>
      <xdr:row>8</xdr:row>
      <xdr:rowOff>9525</xdr:rowOff>
    </xdr:from>
    <xdr:ext cx="2505075" cy="73088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835247C9-B9AD-4C10-B592-A52FD4B87577}"/>
            </a:ext>
          </a:extLst>
        </xdr:cNvPr>
        <xdr:cNvSpPr/>
      </xdr:nvSpPr>
      <xdr:spPr>
        <a:xfrm>
          <a:off x="8686800" y="1238250"/>
          <a:ext cx="2505075" cy="73088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/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/>
              <a:ea typeface="ＭＳ ゴシック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/>
              <a:ea typeface="ＭＳ ゴシック"/>
            </a:rPr>
            <a:t>確認を行う</a:t>
          </a:r>
        </a:p>
      </xdr:txBody>
    </xdr:sp>
    <xdr:clientData/>
  </xdr:oneCellAnchor>
  <xdr:oneCellAnchor>
    <xdr:from>
      <xdr:col>35</xdr:col>
      <xdr:colOff>19050</xdr:colOff>
      <xdr:row>107</xdr:row>
      <xdr:rowOff>114300</xdr:rowOff>
    </xdr:from>
    <xdr:ext cx="2637155" cy="971550"/>
    <xdr:sp macro="" textlink="">
      <xdr:nvSpPr>
        <xdr:cNvPr id="20" name="四角形吹き出し 20">
          <a:extLst>
            <a:ext uri="{FF2B5EF4-FFF2-40B4-BE49-F238E27FC236}">
              <a16:creationId xmlns:a16="http://schemas.microsoft.com/office/drawing/2014/main" id="{E50DA50F-1CE3-44D7-8726-CB63EFDC7528}"/>
            </a:ext>
          </a:extLst>
        </xdr:cNvPr>
        <xdr:cNvSpPr/>
      </xdr:nvSpPr>
      <xdr:spPr>
        <a:xfrm>
          <a:off x="8524875" y="26165175"/>
          <a:ext cx="2637155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/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/>
              <a:ea typeface="ＭＳ ゴシック"/>
            </a:rPr>
            <a:t>現場閉所の達成状況は、工事全体の現場閉所率で確認する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K134"/>
  <sheetViews>
    <sheetView workbookViewId="0">
      <selection activeCell="X5" sqref="X5"/>
    </sheetView>
  </sheetViews>
  <sheetFormatPr defaultRowHeight="13.5" x14ac:dyDescent="0.15"/>
  <cols>
    <col min="1" max="1" width="1.5" customWidth="1"/>
    <col min="2" max="2" width="5.125" customWidth="1"/>
    <col min="3" max="34" width="3.125" customWidth="1"/>
    <col min="35" max="35" width="5" customWidth="1"/>
    <col min="36" max="36" width="1.875" customWidth="1"/>
    <col min="37" max="37" width="5.5" customWidth="1"/>
    <col min="38" max="38" width="12.75" customWidth="1"/>
    <col min="39" max="39" width="8.25" customWidth="1"/>
    <col min="40" max="40" width="13.5" customWidth="1"/>
    <col min="41" max="41" width="1.25" customWidth="1"/>
    <col min="42" max="63" width="9" style="1" customWidth="1"/>
  </cols>
  <sheetData>
    <row r="1" spans="1:41" x14ac:dyDescent="0.15">
      <c r="A1" t="s">
        <v>37</v>
      </c>
    </row>
    <row r="3" spans="1:41" ht="24" x14ac:dyDescent="0.15">
      <c r="B3" s="4" t="s">
        <v>12</v>
      </c>
      <c r="T3" s="4"/>
      <c r="AD3" s="4"/>
      <c r="AE3" s="4"/>
      <c r="AF3" s="4"/>
      <c r="AN3" s="70" t="s">
        <v>36</v>
      </c>
    </row>
    <row r="4" spans="1:41" ht="7.5" customHeight="1" x14ac:dyDescent="0.15"/>
    <row r="5" spans="1:41" ht="17.25" customHeight="1" x14ac:dyDescent="0.15">
      <c r="B5" s="5" t="s">
        <v>1</v>
      </c>
      <c r="C5" s="5"/>
      <c r="D5" s="5"/>
    </row>
    <row r="6" spans="1:41" ht="17.25" customHeight="1" x14ac:dyDescent="0.15">
      <c r="B6" s="5" t="s">
        <v>23</v>
      </c>
      <c r="C6" s="5"/>
      <c r="D6" s="5"/>
      <c r="AK6" s="55"/>
      <c r="AL6" s="55"/>
      <c r="AM6" s="55"/>
      <c r="AN6" s="55"/>
      <c r="AO6" s="55"/>
    </row>
    <row r="7" spans="1:41" ht="17.25" customHeight="1" x14ac:dyDescent="0.15">
      <c r="B7" s="5"/>
      <c r="C7" s="5"/>
      <c r="D7" s="5"/>
      <c r="Z7" s="31"/>
      <c r="AA7" s="34"/>
      <c r="AB7" s="34"/>
      <c r="AC7" s="34"/>
      <c r="AD7" s="34"/>
      <c r="AE7" s="34"/>
      <c r="AF7" s="34"/>
      <c r="AG7" s="34"/>
      <c r="AH7" s="34"/>
      <c r="AI7" s="43"/>
      <c r="AK7" s="55"/>
      <c r="AL7" s="55"/>
      <c r="AM7" s="55"/>
      <c r="AN7" s="55"/>
      <c r="AO7" s="55"/>
    </row>
    <row r="8" spans="1:41" x14ac:dyDescent="0.15">
      <c r="B8" s="1" t="s">
        <v>31</v>
      </c>
      <c r="C8" s="1"/>
      <c r="D8" s="1"/>
      <c r="E8" s="24"/>
      <c r="F8" s="1"/>
      <c r="G8" s="88">
        <v>46113</v>
      </c>
      <c r="H8" s="89"/>
      <c r="I8" s="89"/>
      <c r="J8" s="90"/>
      <c r="K8" s="28"/>
      <c r="L8" s="1" t="s">
        <v>2</v>
      </c>
      <c r="M8" s="91">
        <v>2026</v>
      </c>
      <c r="N8" s="91"/>
      <c r="O8" s="91"/>
      <c r="P8" s="91"/>
      <c r="Z8" s="32"/>
      <c r="AA8" s="35" t="s">
        <v>8</v>
      </c>
      <c r="AB8" s="35"/>
      <c r="AC8" s="35"/>
      <c r="AD8" s="35"/>
      <c r="AE8" s="35"/>
      <c r="AF8" s="35"/>
      <c r="AG8" s="35"/>
      <c r="AH8" s="35"/>
      <c r="AI8" s="44"/>
      <c r="AK8" s="55"/>
      <c r="AL8" s="55"/>
      <c r="AM8" s="55"/>
      <c r="AN8" s="55"/>
      <c r="AO8" s="55"/>
    </row>
    <row r="9" spans="1:41" x14ac:dyDescent="0.15">
      <c r="G9" s="92"/>
      <c r="H9" s="92"/>
      <c r="I9" s="92"/>
      <c r="J9" s="92"/>
      <c r="Z9" s="32"/>
      <c r="AA9" s="36" t="s">
        <v>17</v>
      </c>
      <c r="AB9" s="35" t="s">
        <v>29</v>
      </c>
      <c r="AC9" s="35"/>
      <c r="AD9" s="35"/>
      <c r="AE9" s="35"/>
      <c r="AF9" s="35"/>
      <c r="AG9" s="35"/>
      <c r="AH9" s="35"/>
      <c r="AI9" s="44"/>
      <c r="AK9" s="23"/>
      <c r="AL9" s="23"/>
      <c r="AM9" s="23"/>
      <c r="AN9" s="23"/>
      <c r="AO9" s="23"/>
    </row>
    <row r="10" spans="1:41" x14ac:dyDescent="0.15">
      <c r="Z10" s="32"/>
      <c r="AA10" s="36" t="s">
        <v>5</v>
      </c>
      <c r="AB10" s="35" t="s">
        <v>30</v>
      </c>
      <c r="AC10" s="35"/>
      <c r="AD10" s="35"/>
      <c r="AE10" s="35"/>
      <c r="AF10" s="35"/>
      <c r="AG10" s="35"/>
      <c r="AH10" s="35"/>
      <c r="AI10" s="44"/>
    </row>
    <row r="11" spans="1:41" ht="17.25" customHeight="1" x14ac:dyDescent="0.15">
      <c r="Z11" s="32"/>
      <c r="AA11" s="36"/>
      <c r="AB11" s="35" t="s">
        <v>33</v>
      </c>
      <c r="AC11" s="35"/>
      <c r="AD11" s="35"/>
      <c r="AE11" s="35"/>
      <c r="AF11" s="35"/>
      <c r="AG11" s="35"/>
      <c r="AH11" s="35"/>
      <c r="AI11" s="45"/>
      <c r="AJ11" s="39"/>
      <c r="AK11" s="56"/>
      <c r="AL11" s="55"/>
      <c r="AM11" s="55"/>
      <c r="AN11" s="55"/>
    </row>
    <row r="12" spans="1:41" ht="17.25" customHeight="1" x14ac:dyDescent="0.15">
      <c r="Z12" s="32"/>
      <c r="AA12" s="36" t="s">
        <v>21</v>
      </c>
      <c r="AB12" s="35" t="s">
        <v>10</v>
      </c>
      <c r="AC12" s="35"/>
      <c r="AD12" s="35"/>
      <c r="AE12" s="35"/>
      <c r="AF12" s="35"/>
      <c r="AG12" s="35"/>
      <c r="AH12" s="35"/>
      <c r="AI12" s="45"/>
      <c r="AJ12" s="39"/>
      <c r="AK12" s="39"/>
      <c r="AL12" s="39"/>
      <c r="AM12" s="39"/>
      <c r="AN12" s="39"/>
      <c r="AO12" s="39"/>
    </row>
    <row r="13" spans="1:41" ht="6.75" customHeight="1" x14ac:dyDescent="0.15">
      <c r="Z13" s="33"/>
      <c r="AA13" s="37"/>
      <c r="AB13" s="38"/>
      <c r="AC13" s="38"/>
      <c r="AD13" s="38"/>
      <c r="AE13" s="38"/>
      <c r="AF13" s="38"/>
      <c r="AG13" s="38"/>
      <c r="AH13" s="38"/>
      <c r="AI13" s="46"/>
      <c r="AJ13" s="39"/>
      <c r="AK13" s="39"/>
      <c r="AL13" s="39"/>
      <c r="AM13" s="39"/>
      <c r="AN13" s="39"/>
      <c r="AO13" s="39"/>
    </row>
    <row r="14" spans="1:41" ht="16.5" customHeight="1" x14ac:dyDescent="0.15">
      <c r="Q14" s="3"/>
      <c r="AG14" s="39"/>
      <c r="AH14" s="39"/>
      <c r="AI14" s="39"/>
      <c r="AJ14" s="39"/>
      <c r="AK14" s="57" t="s">
        <v>32</v>
      </c>
      <c r="AL14" s="39"/>
      <c r="AM14" s="64"/>
      <c r="AN14" s="39"/>
      <c r="AO14" s="39"/>
    </row>
    <row r="15" spans="1:41" ht="13.5" customHeight="1" x14ac:dyDescent="0.15">
      <c r="B15" s="6" t="s">
        <v>4</v>
      </c>
      <c r="C15" s="79">
        <f>MONTH(G8)</f>
        <v>4</v>
      </c>
      <c r="D15" s="80">
        <f t="shared" ref="D15:AF15" si="0">+H7</f>
        <v>0</v>
      </c>
      <c r="E15" s="80">
        <f t="shared" si="0"/>
        <v>0</v>
      </c>
      <c r="F15" s="80">
        <f t="shared" si="0"/>
        <v>0</v>
      </c>
      <c r="G15" s="80">
        <f t="shared" si="0"/>
        <v>0</v>
      </c>
      <c r="H15" s="80">
        <f t="shared" si="0"/>
        <v>0</v>
      </c>
      <c r="I15" s="80">
        <f t="shared" si="0"/>
        <v>0</v>
      </c>
      <c r="J15" s="80">
        <f t="shared" si="0"/>
        <v>0</v>
      </c>
      <c r="K15" s="80">
        <f t="shared" si="0"/>
        <v>0</v>
      </c>
      <c r="L15" s="80">
        <f t="shared" si="0"/>
        <v>0</v>
      </c>
      <c r="M15" s="80">
        <f t="shared" si="0"/>
        <v>0</v>
      </c>
      <c r="N15" s="80">
        <f t="shared" si="0"/>
        <v>0</v>
      </c>
      <c r="O15" s="80">
        <f t="shared" si="0"/>
        <v>0</v>
      </c>
      <c r="P15" s="80">
        <f t="shared" si="0"/>
        <v>0</v>
      </c>
      <c r="Q15" s="80">
        <f t="shared" si="0"/>
        <v>0</v>
      </c>
      <c r="R15" s="80">
        <f t="shared" si="0"/>
        <v>0</v>
      </c>
      <c r="S15" s="80">
        <f t="shared" si="0"/>
        <v>0</v>
      </c>
      <c r="T15" s="80">
        <f t="shared" si="0"/>
        <v>0</v>
      </c>
      <c r="U15" s="80">
        <f t="shared" si="0"/>
        <v>0</v>
      </c>
      <c r="V15" s="80">
        <f t="shared" si="0"/>
        <v>0</v>
      </c>
      <c r="W15" s="80">
        <f t="shared" si="0"/>
        <v>0</v>
      </c>
      <c r="X15" s="80">
        <f t="shared" si="0"/>
        <v>0</v>
      </c>
      <c r="Y15" s="80">
        <f t="shared" si="0"/>
        <v>0</v>
      </c>
      <c r="Z15" s="80">
        <f t="shared" si="0"/>
        <v>0</v>
      </c>
      <c r="AA15" s="80">
        <f t="shared" si="0"/>
        <v>0</v>
      </c>
      <c r="AB15" s="80">
        <f t="shared" si="0"/>
        <v>0</v>
      </c>
      <c r="AC15" s="80">
        <f t="shared" si="0"/>
        <v>0</v>
      </c>
      <c r="AD15" s="80">
        <f t="shared" si="0"/>
        <v>0</v>
      </c>
      <c r="AE15" s="80">
        <f t="shared" si="0"/>
        <v>0</v>
      </c>
      <c r="AF15" s="80">
        <f t="shared" si="0"/>
        <v>0</v>
      </c>
      <c r="AG15" s="93" t="e">
        <f>+#REF!</f>
        <v>#REF!</v>
      </c>
      <c r="AH15" s="81" t="s">
        <v>7</v>
      </c>
      <c r="AI15" s="84" t="s">
        <v>18</v>
      </c>
      <c r="AK15" s="78" t="s">
        <v>9</v>
      </c>
      <c r="AL15" s="61" t="s">
        <v>20</v>
      </c>
      <c r="AM15" s="65">
        <f>COUNTIF(C19:AG19,"")+COUNTIF(C19:AG19,"○")</f>
        <v>0</v>
      </c>
    </row>
    <row r="16" spans="1:41" x14ac:dyDescent="0.15">
      <c r="B16" s="7" t="s">
        <v>6</v>
      </c>
      <c r="C16" s="14">
        <f>DATE($M$8,C15,1)</f>
        <v>46113</v>
      </c>
      <c r="D16" s="14">
        <f t="shared" ref="D16:AF16" si="1">C16+1</f>
        <v>46114</v>
      </c>
      <c r="E16" s="14">
        <f t="shared" si="1"/>
        <v>46115</v>
      </c>
      <c r="F16" s="14">
        <f t="shared" si="1"/>
        <v>46116</v>
      </c>
      <c r="G16" s="14">
        <f t="shared" si="1"/>
        <v>46117</v>
      </c>
      <c r="H16" s="14">
        <f t="shared" si="1"/>
        <v>46118</v>
      </c>
      <c r="I16" s="14">
        <f t="shared" si="1"/>
        <v>46119</v>
      </c>
      <c r="J16" s="14">
        <f t="shared" si="1"/>
        <v>46120</v>
      </c>
      <c r="K16" s="14">
        <f t="shared" si="1"/>
        <v>46121</v>
      </c>
      <c r="L16" s="14">
        <f t="shared" si="1"/>
        <v>46122</v>
      </c>
      <c r="M16" s="14">
        <f t="shared" si="1"/>
        <v>46123</v>
      </c>
      <c r="N16" s="14">
        <f t="shared" si="1"/>
        <v>46124</v>
      </c>
      <c r="O16" s="14">
        <f t="shared" si="1"/>
        <v>46125</v>
      </c>
      <c r="P16" s="14">
        <f t="shared" si="1"/>
        <v>46126</v>
      </c>
      <c r="Q16" s="14">
        <f t="shared" si="1"/>
        <v>46127</v>
      </c>
      <c r="R16" s="14">
        <f t="shared" si="1"/>
        <v>46128</v>
      </c>
      <c r="S16" s="14">
        <f t="shared" si="1"/>
        <v>46129</v>
      </c>
      <c r="T16" s="14">
        <f t="shared" si="1"/>
        <v>46130</v>
      </c>
      <c r="U16" s="14">
        <f t="shared" si="1"/>
        <v>46131</v>
      </c>
      <c r="V16" s="14">
        <f t="shared" si="1"/>
        <v>46132</v>
      </c>
      <c r="W16" s="14">
        <f t="shared" si="1"/>
        <v>46133</v>
      </c>
      <c r="X16" s="14">
        <f t="shared" si="1"/>
        <v>46134</v>
      </c>
      <c r="Y16" s="14">
        <f t="shared" si="1"/>
        <v>46135</v>
      </c>
      <c r="Z16" s="14">
        <f t="shared" si="1"/>
        <v>46136</v>
      </c>
      <c r="AA16" s="14">
        <f t="shared" si="1"/>
        <v>46137</v>
      </c>
      <c r="AB16" s="14">
        <f t="shared" si="1"/>
        <v>46138</v>
      </c>
      <c r="AC16" s="14">
        <f t="shared" si="1"/>
        <v>46139</v>
      </c>
      <c r="AD16" s="14">
        <f t="shared" si="1"/>
        <v>46140</v>
      </c>
      <c r="AE16" s="14">
        <f t="shared" si="1"/>
        <v>46141</v>
      </c>
      <c r="AF16" s="14">
        <f t="shared" si="1"/>
        <v>46142</v>
      </c>
      <c r="AG16" s="15" t="s">
        <v>21</v>
      </c>
      <c r="AH16" s="82"/>
      <c r="AI16" s="85"/>
      <c r="AK16" s="78"/>
      <c r="AL16" s="61" t="s">
        <v>28</v>
      </c>
      <c r="AM16" s="66">
        <f>COUNTIF(C19:AG19,"○")</f>
        <v>0</v>
      </c>
    </row>
    <row r="17" spans="2:63" x14ac:dyDescent="0.15">
      <c r="B17" s="7" t="s">
        <v>3</v>
      </c>
      <c r="C17" s="15" t="str">
        <f t="shared" ref="C17:AF17" si="2">TEXT(WEEKDAY(+C16),"aaa")</f>
        <v>水</v>
      </c>
      <c r="D17" s="15" t="str">
        <f t="shared" si="2"/>
        <v>木</v>
      </c>
      <c r="E17" s="15" t="str">
        <f t="shared" si="2"/>
        <v>金</v>
      </c>
      <c r="F17" s="15" t="str">
        <f t="shared" si="2"/>
        <v>土</v>
      </c>
      <c r="G17" s="15" t="str">
        <f t="shared" si="2"/>
        <v>日</v>
      </c>
      <c r="H17" s="15" t="str">
        <f t="shared" si="2"/>
        <v>月</v>
      </c>
      <c r="I17" s="15" t="str">
        <f t="shared" si="2"/>
        <v>火</v>
      </c>
      <c r="J17" s="15" t="str">
        <f t="shared" si="2"/>
        <v>水</v>
      </c>
      <c r="K17" s="15" t="str">
        <f t="shared" si="2"/>
        <v>木</v>
      </c>
      <c r="L17" s="15" t="str">
        <f t="shared" si="2"/>
        <v>金</v>
      </c>
      <c r="M17" s="15" t="str">
        <f t="shared" si="2"/>
        <v>土</v>
      </c>
      <c r="N17" s="15" t="str">
        <f t="shared" si="2"/>
        <v>日</v>
      </c>
      <c r="O17" s="15" t="str">
        <f t="shared" si="2"/>
        <v>月</v>
      </c>
      <c r="P17" s="15" t="str">
        <f t="shared" si="2"/>
        <v>火</v>
      </c>
      <c r="Q17" s="15" t="str">
        <f t="shared" si="2"/>
        <v>水</v>
      </c>
      <c r="R17" s="15" t="str">
        <f t="shared" si="2"/>
        <v>木</v>
      </c>
      <c r="S17" s="15" t="str">
        <f t="shared" si="2"/>
        <v>金</v>
      </c>
      <c r="T17" s="15" t="str">
        <f t="shared" si="2"/>
        <v>土</v>
      </c>
      <c r="U17" s="15" t="str">
        <f t="shared" si="2"/>
        <v>日</v>
      </c>
      <c r="V17" s="15" t="str">
        <f t="shared" si="2"/>
        <v>月</v>
      </c>
      <c r="W17" s="15" t="str">
        <f t="shared" si="2"/>
        <v>火</v>
      </c>
      <c r="X17" s="15" t="str">
        <f t="shared" si="2"/>
        <v>水</v>
      </c>
      <c r="Y17" s="15" t="str">
        <f t="shared" si="2"/>
        <v>木</v>
      </c>
      <c r="Z17" s="15" t="str">
        <f t="shared" si="2"/>
        <v>金</v>
      </c>
      <c r="AA17" s="15" t="str">
        <f t="shared" si="2"/>
        <v>土</v>
      </c>
      <c r="AB17" s="15" t="str">
        <f t="shared" si="2"/>
        <v>日</v>
      </c>
      <c r="AC17" s="15" t="str">
        <f t="shared" si="2"/>
        <v>月</v>
      </c>
      <c r="AD17" s="15" t="str">
        <f t="shared" si="2"/>
        <v>火</v>
      </c>
      <c r="AE17" s="15" t="str">
        <f t="shared" si="2"/>
        <v>水</v>
      </c>
      <c r="AF17" s="15" t="str">
        <f t="shared" si="2"/>
        <v>木</v>
      </c>
      <c r="AG17" s="15" t="s">
        <v>21</v>
      </c>
      <c r="AH17" s="82"/>
      <c r="AI17" s="85"/>
      <c r="AK17" s="78"/>
      <c r="AL17" s="61" t="s">
        <v>27</v>
      </c>
      <c r="AM17" s="67" t="str">
        <f>IFERROR(+AM16/AM15,"")</f>
        <v/>
      </c>
      <c r="AN17" s="71" t="str">
        <f>IF(AM17="","",IF(AM17&gt;=0.285,"4週8休以上",IF(AM17&gt;=0.25,"4週7休以上4週8休未満",IF(AM17&gt;=0.214,"4週6休以上4週7休未満",IF(0.214&gt;AM17,"4週6休未満")))))</f>
        <v/>
      </c>
    </row>
    <row r="18" spans="2:63" s="2" customFormat="1" ht="60" customHeight="1" x14ac:dyDescent="0.15">
      <c r="B18" s="8" t="s">
        <v>0</v>
      </c>
      <c r="C18" s="16"/>
      <c r="D18" s="16"/>
      <c r="E18" s="16"/>
      <c r="F18" s="16"/>
      <c r="G18" s="16"/>
      <c r="H18" s="16"/>
      <c r="I18" s="16"/>
      <c r="J18" s="2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25"/>
      <c r="AA18" s="16"/>
      <c r="AB18" s="25"/>
      <c r="AC18" s="16"/>
      <c r="AD18" s="16"/>
      <c r="AE18" s="16"/>
      <c r="AF18" s="16"/>
      <c r="AG18" s="16"/>
      <c r="AH18" s="83"/>
      <c r="AI18" s="86"/>
      <c r="AK18" s="87" t="s">
        <v>11</v>
      </c>
      <c r="AL18" s="62" t="s">
        <v>20</v>
      </c>
      <c r="AM18" s="68">
        <f>COUNTIF(C20:AG20,"")+COUNTIF(C20:AG20,"●")</f>
        <v>0</v>
      </c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</row>
    <row r="19" spans="2:63" s="3" customFormat="1" x14ac:dyDescent="0.15">
      <c r="B19" s="7" t="s">
        <v>9</v>
      </c>
      <c r="C19" s="15" t="s">
        <v>21</v>
      </c>
      <c r="D19" s="15" t="s">
        <v>21</v>
      </c>
      <c r="E19" s="15" t="s">
        <v>21</v>
      </c>
      <c r="F19" s="15" t="s">
        <v>21</v>
      </c>
      <c r="G19" s="15" t="s">
        <v>21</v>
      </c>
      <c r="H19" s="15" t="s">
        <v>21</v>
      </c>
      <c r="I19" s="15" t="s">
        <v>21</v>
      </c>
      <c r="J19" s="15" t="s">
        <v>21</v>
      </c>
      <c r="K19" s="15" t="s">
        <v>21</v>
      </c>
      <c r="L19" s="15" t="s">
        <v>21</v>
      </c>
      <c r="M19" s="15" t="s">
        <v>21</v>
      </c>
      <c r="N19" s="15" t="s">
        <v>21</v>
      </c>
      <c r="O19" s="15" t="s">
        <v>21</v>
      </c>
      <c r="P19" s="15" t="s">
        <v>21</v>
      </c>
      <c r="Q19" s="15" t="s">
        <v>21</v>
      </c>
      <c r="R19" s="15" t="s">
        <v>21</v>
      </c>
      <c r="S19" s="15" t="s">
        <v>21</v>
      </c>
      <c r="T19" s="15" t="s">
        <v>21</v>
      </c>
      <c r="U19" s="15" t="s">
        <v>21</v>
      </c>
      <c r="V19" s="15" t="s">
        <v>21</v>
      </c>
      <c r="W19" s="15" t="s">
        <v>21</v>
      </c>
      <c r="X19" s="15" t="s">
        <v>21</v>
      </c>
      <c r="Y19" s="15" t="s">
        <v>21</v>
      </c>
      <c r="Z19" s="15" t="s">
        <v>21</v>
      </c>
      <c r="AA19" s="15" t="s">
        <v>21</v>
      </c>
      <c r="AB19" s="15" t="s">
        <v>21</v>
      </c>
      <c r="AC19" s="15" t="s">
        <v>21</v>
      </c>
      <c r="AD19" s="15" t="s">
        <v>21</v>
      </c>
      <c r="AE19" s="15" t="s">
        <v>21</v>
      </c>
      <c r="AF19" s="15" t="s">
        <v>21</v>
      </c>
      <c r="AG19" s="15" t="s">
        <v>21</v>
      </c>
      <c r="AH19" s="41">
        <f>COUNTIF(C19:AG19,"○")</f>
        <v>0</v>
      </c>
      <c r="AI19" s="47">
        <f>+AH19</f>
        <v>0</v>
      </c>
      <c r="AK19" s="87"/>
      <c r="AL19" s="61" t="s">
        <v>28</v>
      </c>
      <c r="AM19" s="66">
        <f>COUNTIF(C20:AG20,"●")</f>
        <v>0</v>
      </c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</row>
    <row r="20" spans="2:63" s="3" customFormat="1" x14ac:dyDescent="0.15">
      <c r="B20" s="9" t="s">
        <v>11</v>
      </c>
      <c r="C20" s="17" t="s">
        <v>21</v>
      </c>
      <c r="D20" s="17" t="s">
        <v>21</v>
      </c>
      <c r="E20" s="17" t="s">
        <v>21</v>
      </c>
      <c r="F20" s="17" t="s">
        <v>21</v>
      </c>
      <c r="G20" s="17" t="s">
        <v>21</v>
      </c>
      <c r="H20" s="17" t="s">
        <v>21</v>
      </c>
      <c r="I20" s="17" t="s">
        <v>21</v>
      </c>
      <c r="J20" s="17" t="s">
        <v>21</v>
      </c>
      <c r="K20" s="17" t="s">
        <v>21</v>
      </c>
      <c r="L20" s="17" t="s">
        <v>21</v>
      </c>
      <c r="M20" s="17" t="s">
        <v>21</v>
      </c>
      <c r="N20" s="17" t="s">
        <v>21</v>
      </c>
      <c r="O20" s="17" t="s">
        <v>21</v>
      </c>
      <c r="P20" s="17" t="s">
        <v>21</v>
      </c>
      <c r="Q20" s="17" t="s">
        <v>21</v>
      </c>
      <c r="R20" s="17" t="s">
        <v>21</v>
      </c>
      <c r="S20" s="17" t="s">
        <v>21</v>
      </c>
      <c r="T20" s="17" t="s">
        <v>21</v>
      </c>
      <c r="U20" s="17" t="s">
        <v>21</v>
      </c>
      <c r="V20" s="17" t="s">
        <v>21</v>
      </c>
      <c r="W20" s="17" t="s">
        <v>21</v>
      </c>
      <c r="X20" s="17" t="s">
        <v>21</v>
      </c>
      <c r="Y20" s="17" t="s">
        <v>21</v>
      </c>
      <c r="Z20" s="17" t="s">
        <v>21</v>
      </c>
      <c r="AA20" s="17" t="s">
        <v>21</v>
      </c>
      <c r="AB20" s="17" t="s">
        <v>21</v>
      </c>
      <c r="AC20" s="17" t="s">
        <v>21</v>
      </c>
      <c r="AD20" s="17" t="s">
        <v>21</v>
      </c>
      <c r="AE20" s="17" t="s">
        <v>21</v>
      </c>
      <c r="AF20" s="17" t="s">
        <v>21</v>
      </c>
      <c r="AG20" s="17" t="s">
        <v>21</v>
      </c>
      <c r="AH20" s="42">
        <f>COUNTIF(C20:AG20,"●")</f>
        <v>0</v>
      </c>
      <c r="AI20" s="48">
        <f>+AH20</f>
        <v>0</v>
      </c>
      <c r="AK20" s="87"/>
      <c r="AL20" s="61" t="s">
        <v>27</v>
      </c>
      <c r="AM20" s="67" t="str">
        <f>IFERROR(+AM19/AM18,"")</f>
        <v/>
      </c>
      <c r="AN20" s="71" t="str">
        <f>IF(AM20="","",IF(AM20&gt;=0.285,"4週8休以上",IF(AM20&gt;=0.25,"4週7休以上4週8休未満",IF(AM20&gt;=0.214,"4週6休以上4週7休未満",IF(0.214&gt;AM20,"4週6休未満")))))</f>
        <v/>
      </c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</row>
    <row r="22" spans="2:63" ht="13.5" customHeight="1" x14ac:dyDescent="0.15">
      <c r="B22" s="6" t="s">
        <v>4</v>
      </c>
      <c r="C22" s="79">
        <f>C15+MONTH(1)</f>
        <v>5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1" t="s">
        <v>7</v>
      </c>
      <c r="AI22" s="84" t="s">
        <v>18</v>
      </c>
      <c r="AK22" s="78" t="s">
        <v>9</v>
      </c>
      <c r="AL22" s="61" t="s">
        <v>20</v>
      </c>
      <c r="AM22" s="65">
        <f>COUNTIF(C26:AG26,"")+COUNTIF(C26:AG26,"○")</f>
        <v>20</v>
      </c>
    </row>
    <row r="23" spans="2:63" x14ac:dyDescent="0.15">
      <c r="B23" s="7" t="s">
        <v>6</v>
      </c>
      <c r="C23" s="14">
        <f>DATE($M$8,C22,1)</f>
        <v>46143</v>
      </c>
      <c r="D23" s="14">
        <f t="shared" ref="D23:AG23" si="3">C23+1</f>
        <v>46144</v>
      </c>
      <c r="E23" s="14">
        <f t="shared" si="3"/>
        <v>46145</v>
      </c>
      <c r="F23" s="14">
        <f t="shared" si="3"/>
        <v>46146</v>
      </c>
      <c r="G23" s="14">
        <f t="shared" si="3"/>
        <v>46147</v>
      </c>
      <c r="H23" s="14">
        <f t="shared" si="3"/>
        <v>46148</v>
      </c>
      <c r="I23" s="14">
        <f t="shared" si="3"/>
        <v>46149</v>
      </c>
      <c r="J23" s="14">
        <f t="shared" si="3"/>
        <v>46150</v>
      </c>
      <c r="K23" s="14">
        <f t="shared" si="3"/>
        <v>46151</v>
      </c>
      <c r="L23" s="14">
        <f t="shared" si="3"/>
        <v>46152</v>
      </c>
      <c r="M23" s="14">
        <f t="shared" si="3"/>
        <v>46153</v>
      </c>
      <c r="N23" s="14">
        <f t="shared" si="3"/>
        <v>46154</v>
      </c>
      <c r="O23" s="14">
        <f t="shared" si="3"/>
        <v>46155</v>
      </c>
      <c r="P23" s="14">
        <f t="shared" si="3"/>
        <v>46156</v>
      </c>
      <c r="Q23" s="14">
        <f t="shared" si="3"/>
        <v>46157</v>
      </c>
      <c r="R23" s="14">
        <f t="shared" si="3"/>
        <v>46158</v>
      </c>
      <c r="S23" s="14">
        <f t="shared" si="3"/>
        <v>46159</v>
      </c>
      <c r="T23" s="14">
        <f t="shared" si="3"/>
        <v>46160</v>
      </c>
      <c r="U23" s="14">
        <f t="shared" si="3"/>
        <v>46161</v>
      </c>
      <c r="V23" s="14">
        <f t="shared" si="3"/>
        <v>46162</v>
      </c>
      <c r="W23" s="14">
        <f t="shared" si="3"/>
        <v>46163</v>
      </c>
      <c r="X23" s="14">
        <f t="shared" si="3"/>
        <v>46164</v>
      </c>
      <c r="Y23" s="14">
        <f t="shared" si="3"/>
        <v>46165</v>
      </c>
      <c r="Z23" s="14">
        <f t="shared" si="3"/>
        <v>46166</v>
      </c>
      <c r="AA23" s="14">
        <f t="shared" si="3"/>
        <v>46167</v>
      </c>
      <c r="AB23" s="14">
        <f t="shared" si="3"/>
        <v>46168</v>
      </c>
      <c r="AC23" s="14">
        <f t="shared" si="3"/>
        <v>46169</v>
      </c>
      <c r="AD23" s="14">
        <f t="shared" si="3"/>
        <v>46170</v>
      </c>
      <c r="AE23" s="14">
        <f t="shared" si="3"/>
        <v>46171</v>
      </c>
      <c r="AF23" s="14">
        <f t="shared" si="3"/>
        <v>46172</v>
      </c>
      <c r="AG23" s="14">
        <f t="shared" si="3"/>
        <v>46173</v>
      </c>
      <c r="AH23" s="82"/>
      <c r="AI23" s="85"/>
      <c r="AK23" s="78"/>
      <c r="AL23" s="61" t="s">
        <v>28</v>
      </c>
      <c r="AM23" s="66">
        <f>COUNTIF(C26:AG26,"○")</f>
        <v>6</v>
      </c>
    </row>
    <row r="24" spans="2:63" x14ac:dyDescent="0.15">
      <c r="B24" s="7" t="s">
        <v>3</v>
      </c>
      <c r="C24" s="15" t="str">
        <f t="shared" ref="C24:AG24" si="4">TEXT(WEEKDAY(+C23),"aaa")</f>
        <v>金</v>
      </c>
      <c r="D24" s="15" t="str">
        <f t="shared" si="4"/>
        <v>土</v>
      </c>
      <c r="E24" s="15" t="str">
        <f t="shared" si="4"/>
        <v>日</v>
      </c>
      <c r="F24" s="15" t="str">
        <f t="shared" si="4"/>
        <v>月</v>
      </c>
      <c r="G24" s="15" t="str">
        <f t="shared" si="4"/>
        <v>火</v>
      </c>
      <c r="H24" s="15" t="str">
        <f t="shared" si="4"/>
        <v>水</v>
      </c>
      <c r="I24" s="15" t="str">
        <f t="shared" si="4"/>
        <v>木</v>
      </c>
      <c r="J24" s="15" t="str">
        <f t="shared" si="4"/>
        <v>金</v>
      </c>
      <c r="K24" s="15" t="str">
        <f t="shared" si="4"/>
        <v>土</v>
      </c>
      <c r="L24" s="15" t="str">
        <f t="shared" si="4"/>
        <v>日</v>
      </c>
      <c r="M24" s="15" t="str">
        <f t="shared" si="4"/>
        <v>月</v>
      </c>
      <c r="N24" s="15" t="str">
        <f t="shared" si="4"/>
        <v>火</v>
      </c>
      <c r="O24" s="15" t="str">
        <f t="shared" si="4"/>
        <v>水</v>
      </c>
      <c r="P24" s="15" t="str">
        <f t="shared" si="4"/>
        <v>木</v>
      </c>
      <c r="Q24" s="15" t="str">
        <f t="shared" si="4"/>
        <v>金</v>
      </c>
      <c r="R24" s="15" t="str">
        <f t="shared" si="4"/>
        <v>土</v>
      </c>
      <c r="S24" s="15" t="str">
        <f t="shared" si="4"/>
        <v>日</v>
      </c>
      <c r="T24" s="15" t="str">
        <f t="shared" si="4"/>
        <v>月</v>
      </c>
      <c r="U24" s="15" t="str">
        <f t="shared" si="4"/>
        <v>火</v>
      </c>
      <c r="V24" s="15" t="str">
        <f t="shared" si="4"/>
        <v>水</v>
      </c>
      <c r="W24" s="15" t="str">
        <f t="shared" si="4"/>
        <v>木</v>
      </c>
      <c r="X24" s="15" t="str">
        <f t="shared" si="4"/>
        <v>金</v>
      </c>
      <c r="Y24" s="15" t="str">
        <f t="shared" si="4"/>
        <v>土</v>
      </c>
      <c r="Z24" s="15" t="str">
        <f t="shared" si="4"/>
        <v>日</v>
      </c>
      <c r="AA24" s="15" t="str">
        <f t="shared" si="4"/>
        <v>月</v>
      </c>
      <c r="AB24" s="15" t="str">
        <f t="shared" si="4"/>
        <v>火</v>
      </c>
      <c r="AC24" s="15" t="str">
        <f t="shared" si="4"/>
        <v>水</v>
      </c>
      <c r="AD24" s="15" t="str">
        <f t="shared" si="4"/>
        <v>木</v>
      </c>
      <c r="AE24" s="15" t="str">
        <f t="shared" si="4"/>
        <v>金</v>
      </c>
      <c r="AF24" s="15" t="str">
        <f t="shared" si="4"/>
        <v>土</v>
      </c>
      <c r="AG24" s="15" t="str">
        <f t="shared" si="4"/>
        <v>日</v>
      </c>
      <c r="AH24" s="82"/>
      <c r="AI24" s="85"/>
      <c r="AK24" s="78"/>
      <c r="AL24" s="61" t="s">
        <v>27</v>
      </c>
      <c r="AM24" s="67">
        <f>IFERROR(+AM23/AM22,"")</f>
        <v>0.3</v>
      </c>
      <c r="AN24" s="71" t="str">
        <f>IF(AM24="","",IF(AM24&gt;=0.285,"4週8休以上",IF(AM24&gt;=0.25,"4週7休以上4週8休未満",IF(AM24&gt;=0.214,"4週6休以上4週7休未満",IF(0.214&gt;AM24,"4週6休未満")))))</f>
        <v>4週8休以上</v>
      </c>
    </row>
    <row r="25" spans="2:63" s="2" customFormat="1" ht="60" customHeight="1" x14ac:dyDescent="0.15">
      <c r="B25" s="8" t="s">
        <v>0</v>
      </c>
      <c r="C25" s="16"/>
      <c r="D25" s="16"/>
      <c r="E25" s="16"/>
      <c r="F25" s="16"/>
      <c r="G25" s="16"/>
      <c r="H25" s="16"/>
      <c r="I25" s="16"/>
      <c r="J25" s="16"/>
      <c r="K25" s="27"/>
      <c r="L25" s="16"/>
      <c r="M25" s="16"/>
      <c r="N25" s="26" t="s">
        <v>13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5"/>
      <c r="AD25" s="16"/>
      <c r="AE25" s="16"/>
      <c r="AF25" s="16"/>
      <c r="AG25" s="16"/>
      <c r="AH25" s="83"/>
      <c r="AI25" s="86"/>
      <c r="AK25" s="87" t="s">
        <v>11</v>
      </c>
      <c r="AL25" s="62" t="s">
        <v>20</v>
      </c>
      <c r="AM25" s="68">
        <f>COUNTIF(C27:AG27,"")+COUNTIF(C27:AG27,"●")</f>
        <v>20</v>
      </c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</row>
    <row r="26" spans="2:63" s="3" customFormat="1" x14ac:dyDescent="0.15">
      <c r="B26" s="7" t="s">
        <v>9</v>
      </c>
      <c r="C26" s="15" t="s">
        <v>21</v>
      </c>
      <c r="D26" s="15" t="s">
        <v>21</v>
      </c>
      <c r="E26" s="15" t="s">
        <v>21</v>
      </c>
      <c r="F26" s="15" t="s">
        <v>21</v>
      </c>
      <c r="G26" s="15" t="s">
        <v>21</v>
      </c>
      <c r="H26" s="15" t="s">
        <v>21</v>
      </c>
      <c r="I26" s="15" t="s">
        <v>21</v>
      </c>
      <c r="J26" s="15" t="s">
        <v>21</v>
      </c>
      <c r="K26" s="15" t="s">
        <v>21</v>
      </c>
      <c r="L26" s="15" t="s">
        <v>21</v>
      </c>
      <c r="M26" s="15" t="s">
        <v>21</v>
      </c>
      <c r="N26" s="15"/>
      <c r="O26" s="15" t="s">
        <v>17</v>
      </c>
      <c r="P26" s="15" t="s">
        <v>17</v>
      </c>
      <c r="Q26" s="15"/>
      <c r="R26" s="15"/>
      <c r="S26" s="15"/>
      <c r="T26" s="15"/>
      <c r="U26" s="15"/>
      <c r="V26" s="15" t="s">
        <v>17</v>
      </c>
      <c r="W26" s="15" t="s">
        <v>17</v>
      </c>
      <c r="X26" s="15"/>
      <c r="Y26" s="15"/>
      <c r="Z26" s="15"/>
      <c r="AA26" s="15"/>
      <c r="AB26" s="15"/>
      <c r="AC26" s="15" t="s">
        <v>17</v>
      </c>
      <c r="AD26" s="15" t="s">
        <v>17</v>
      </c>
      <c r="AE26" s="15"/>
      <c r="AF26" s="15"/>
      <c r="AG26" s="15"/>
      <c r="AH26" s="41">
        <f>COUNTIF(C26:AG26,"○")</f>
        <v>6</v>
      </c>
      <c r="AI26" s="47">
        <f>+AH26+AI19</f>
        <v>6</v>
      </c>
      <c r="AK26" s="87"/>
      <c r="AL26" s="61" t="s">
        <v>28</v>
      </c>
      <c r="AM26" s="66">
        <f>COUNTIF(C27:AG27,"●")</f>
        <v>6</v>
      </c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</row>
    <row r="27" spans="2:63" s="3" customFormat="1" x14ac:dyDescent="0.15">
      <c r="B27" s="9" t="s">
        <v>11</v>
      </c>
      <c r="C27" s="17" t="s">
        <v>21</v>
      </c>
      <c r="D27" s="17" t="s">
        <v>21</v>
      </c>
      <c r="E27" s="17" t="s">
        <v>21</v>
      </c>
      <c r="F27" s="17" t="s">
        <v>21</v>
      </c>
      <c r="G27" s="17" t="s">
        <v>21</v>
      </c>
      <c r="H27" s="17" t="s">
        <v>21</v>
      </c>
      <c r="I27" s="17" t="s">
        <v>21</v>
      </c>
      <c r="J27" s="17" t="s">
        <v>21</v>
      </c>
      <c r="K27" s="17" t="s">
        <v>21</v>
      </c>
      <c r="L27" s="17" t="s">
        <v>21</v>
      </c>
      <c r="M27" s="17" t="s">
        <v>21</v>
      </c>
      <c r="N27" s="17"/>
      <c r="O27" s="17" t="s">
        <v>5</v>
      </c>
      <c r="P27" s="17" t="s">
        <v>5</v>
      </c>
      <c r="Q27" s="17"/>
      <c r="R27" s="17"/>
      <c r="S27" s="17"/>
      <c r="T27" s="17"/>
      <c r="U27" s="17"/>
      <c r="V27" s="17" t="s">
        <v>5</v>
      </c>
      <c r="W27" s="17" t="s">
        <v>5</v>
      </c>
      <c r="X27" s="17"/>
      <c r="Y27" s="17"/>
      <c r="Z27" s="17" t="s">
        <v>5</v>
      </c>
      <c r="AA27" s="17"/>
      <c r="AB27" s="17"/>
      <c r="AC27" s="17"/>
      <c r="AD27" s="17" t="s">
        <v>5</v>
      </c>
      <c r="AE27" s="17"/>
      <c r="AF27" s="17"/>
      <c r="AG27" s="17"/>
      <c r="AH27" s="42">
        <f>COUNTIF(C27:AG27,"●")</f>
        <v>6</v>
      </c>
      <c r="AI27" s="48">
        <f>+AH27+AI20</f>
        <v>6</v>
      </c>
      <c r="AK27" s="87"/>
      <c r="AL27" s="61" t="s">
        <v>27</v>
      </c>
      <c r="AM27" s="67">
        <f>IFERROR(+AM26/AM25,"")</f>
        <v>0.3</v>
      </c>
      <c r="AN27" s="71" t="str">
        <f>IF(AM27="","",IF(AM27&gt;=0.285,"4週8休以上",IF(AM27&gt;=0.25,"4週7休以上4週8休未満",IF(AM27&gt;=0.214,"4週6休以上4週7休未満",IF(0.214&gt;AM27,"4週6休未満")))))</f>
        <v>4週8休以上</v>
      </c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</row>
    <row r="29" spans="2:63" ht="13.5" customHeight="1" x14ac:dyDescent="0.15">
      <c r="B29" s="6" t="s">
        <v>4</v>
      </c>
      <c r="C29" s="79">
        <f>C22+MONTH(1)</f>
        <v>6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1" t="s">
        <v>7</v>
      </c>
      <c r="AI29" s="84" t="s">
        <v>18</v>
      </c>
      <c r="AK29" s="78" t="s">
        <v>9</v>
      </c>
      <c r="AL29" s="61" t="s">
        <v>20</v>
      </c>
      <c r="AM29" s="65">
        <f>COUNTIF(C33:AG33,"")+COUNTIF(C33:AG33,"○")</f>
        <v>30</v>
      </c>
    </row>
    <row r="30" spans="2:63" x14ac:dyDescent="0.15">
      <c r="B30" s="7" t="s">
        <v>6</v>
      </c>
      <c r="C30" s="14">
        <f>DATE($M$8,C29,1)</f>
        <v>46174</v>
      </c>
      <c r="D30" s="14">
        <f t="shared" ref="D30:AF30" si="5">C30+1</f>
        <v>46175</v>
      </c>
      <c r="E30" s="14">
        <f t="shared" si="5"/>
        <v>46176</v>
      </c>
      <c r="F30" s="14">
        <f t="shared" si="5"/>
        <v>46177</v>
      </c>
      <c r="G30" s="14">
        <f t="shared" si="5"/>
        <v>46178</v>
      </c>
      <c r="H30" s="14">
        <f t="shared" si="5"/>
        <v>46179</v>
      </c>
      <c r="I30" s="14">
        <f t="shared" si="5"/>
        <v>46180</v>
      </c>
      <c r="J30" s="14">
        <f t="shared" si="5"/>
        <v>46181</v>
      </c>
      <c r="K30" s="14">
        <f t="shared" si="5"/>
        <v>46182</v>
      </c>
      <c r="L30" s="14">
        <f t="shared" si="5"/>
        <v>46183</v>
      </c>
      <c r="M30" s="14">
        <f t="shared" si="5"/>
        <v>46184</v>
      </c>
      <c r="N30" s="14">
        <f t="shared" si="5"/>
        <v>46185</v>
      </c>
      <c r="O30" s="14">
        <f t="shared" si="5"/>
        <v>46186</v>
      </c>
      <c r="P30" s="14">
        <f t="shared" si="5"/>
        <v>46187</v>
      </c>
      <c r="Q30" s="14">
        <f t="shared" si="5"/>
        <v>46188</v>
      </c>
      <c r="R30" s="14">
        <f t="shared" si="5"/>
        <v>46189</v>
      </c>
      <c r="S30" s="14">
        <f t="shared" si="5"/>
        <v>46190</v>
      </c>
      <c r="T30" s="14">
        <f t="shared" si="5"/>
        <v>46191</v>
      </c>
      <c r="U30" s="14">
        <f t="shared" si="5"/>
        <v>46192</v>
      </c>
      <c r="V30" s="14">
        <f t="shared" si="5"/>
        <v>46193</v>
      </c>
      <c r="W30" s="14">
        <f t="shared" si="5"/>
        <v>46194</v>
      </c>
      <c r="X30" s="14">
        <f t="shared" si="5"/>
        <v>46195</v>
      </c>
      <c r="Y30" s="14">
        <f t="shared" si="5"/>
        <v>46196</v>
      </c>
      <c r="Z30" s="14">
        <f t="shared" si="5"/>
        <v>46197</v>
      </c>
      <c r="AA30" s="14">
        <f t="shared" si="5"/>
        <v>46198</v>
      </c>
      <c r="AB30" s="14">
        <f t="shared" si="5"/>
        <v>46199</v>
      </c>
      <c r="AC30" s="14">
        <f t="shared" si="5"/>
        <v>46200</v>
      </c>
      <c r="AD30" s="14">
        <f t="shared" si="5"/>
        <v>46201</v>
      </c>
      <c r="AE30" s="14">
        <f t="shared" si="5"/>
        <v>46202</v>
      </c>
      <c r="AF30" s="14">
        <f t="shared" si="5"/>
        <v>46203</v>
      </c>
      <c r="AG30" s="15" t="s">
        <v>21</v>
      </c>
      <c r="AH30" s="82"/>
      <c r="AI30" s="85"/>
      <c r="AK30" s="78"/>
      <c r="AL30" s="61" t="s">
        <v>28</v>
      </c>
      <c r="AM30" s="66">
        <f>COUNTIF(C33:AG33,"○")</f>
        <v>8</v>
      </c>
    </row>
    <row r="31" spans="2:63" x14ac:dyDescent="0.15">
      <c r="B31" s="7" t="s">
        <v>3</v>
      </c>
      <c r="C31" s="15" t="str">
        <f t="shared" ref="C31:AF31" si="6">TEXT(WEEKDAY(+C30),"aaa")</f>
        <v>月</v>
      </c>
      <c r="D31" s="15" t="str">
        <f t="shared" si="6"/>
        <v>火</v>
      </c>
      <c r="E31" s="15" t="str">
        <f t="shared" si="6"/>
        <v>水</v>
      </c>
      <c r="F31" s="15" t="str">
        <f t="shared" si="6"/>
        <v>木</v>
      </c>
      <c r="G31" s="15" t="str">
        <f t="shared" si="6"/>
        <v>金</v>
      </c>
      <c r="H31" s="15" t="str">
        <f t="shared" si="6"/>
        <v>土</v>
      </c>
      <c r="I31" s="15" t="str">
        <f t="shared" si="6"/>
        <v>日</v>
      </c>
      <c r="J31" s="15" t="str">
        <f t="shared" si="6"/>
        <v>月</v>
      </c>
      <c r="K31" s="15" t="str">
        <f t="shared" si="6"/>
        <v>火</v>
      </c>
      <c r="L31" s="15" t="str">
        <f t="shared" si="6"/>
        <v>水</v>
      </c>
      <c r="M31" s="15" t="str">
        <f t="shared" si="6"/>
        <v>木</v>
      </c>
      <c r="N31" s="15" t="str">
        <f t="shared" si="6"/>
        <v>金</v>
      </c>
      <c r="O31" s="15" t="str">
        <f t="shared" si="6"/>
        <v>土</v>
      </c>
      <c r="P31" s="15" t="str">
        <f t="shared" si="6"/>
        <v>日</v>
      </c>
      <c r="Q31" s="15" t="str">
        <f t="shared" si="6"/>
        <v>月</v>
      </c>
      <c r="R31" s="15" t="str">
        <f t="shared" si="6"/>
        <v>火</v>
      </c>
      <c r="S31" s="15" t="str">
        <f t="shared" si="6"/>
        <v>水</v>
      </c>
      <c r="T31" s="15" t="str">
        <f t="shared" si="6"/>
        <v>木</v>
      </c>
      <c r="U31" s="15" t="str">
        <f t="shared" si="6"/>
        <v>金</v>
      </c>
      <c r="V31" s="15" t="str">
        <f t="shared" si="6"/>
        <v>土</v>
      </c>
      <c r="W31" s="15" t="str">
        <f t="shared" si="6"/>
        <v>日</v>
      </c>
      <c r="X31" s="15" t="str">
        <f t="shared" si="6"/>
        <v>月</v>
      </c>
      <c r="Y31" s="15" t="str">
        <f t="shared" si="6"/>
        <v>火</v>
      </c>
      <c r="Z31" s="15" t="str">
        <f t="shared" si="6"/>
        <v>水</v>
      </c>
      <c r="AA31" s="15" t="str">
        <f t="shared" si="6"/>
        <v>木</v>
      </c>
      <c r="AB31" s="15" t="str">
        <f t="shared" si="6"/>
        <v>金</v>
      </c>
      <c r="AC31" s="15" t="str">
        <f t="shared" si="6"/>
        <v>土</v>
      </c>
      <c r="AD31" s="15" t="str">
        <f t="shared" si="6"/>
        <v>日</v>
      </c>
      <c r="AE31" s="15" t="str">
        <f t="shared" si="6"/>
        <v>月</v>
      </c>
      <c r="AF31" s="15" t="str">
        <f t="shared" si="6"/>
        <v>火</v>
      </c>
      <c r="AG31" s="15" t="s">
        <v>21</v>
      </c>
      <c r="AH31" s="82"/>
      <c r="AI31" s="85"/>
      <c r="AK31" s="78"/>
      <c r="AL31" s="61" t="s">
        <v>27</v>
      </c>
      <c r="AM31" s="67">
        <f>IFERROR(+AM30/AM29,"")</f>
        <v>0.26666666666666666</v>
      </c>
      <c r="AN31" s="71" t="str">
        <f>IF(AM31="","",IF(AM31&gt;=0.285,"4週8休以上",IF(AM31&gt;=0.25,"4週7休以上4週8休未満",IF(AM31&gt;=0.214,"4週6休以上4週7休未満",IF(0.214&gt;AM31,"4週6休未満")))))</f>
        <v>4週7休以上4週8休未満</v>
      </c>
    </row>
    <row r="32" spans="2:63" s="2" customFormat="1" ht="60" customHeight="1" x14ac:dyDescent="0.15">
      <c r="B32" s="8" t="s">
        <v>0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83"/>
      <c r="AI32" s="86"/>
      <c r="AK32" s="87" t="s">
        <v>11</v>
      </c>
      <c r="AL32" s="62" t="s">
        <v>20</v>
      </c>
      <c r="AM32" s="68">
        <f>COUNTIF(C34:AG34,"")+COUNTIF(C34:AG34,"●")</f>
        <v>30</v>
      </c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</row>
    <row r="33" spans="2:63" s="3" customFormat="1" x14ac:dyDescent="0.15">
      <c r="B33" s="7" t="s">
        <v>9</v>
      </c>
      <c r="C33" s="15"/>
      <c r="D33" s="15"/>
      <c r="E33" s="15" t="s">
        <v>17</v>
      </c>
      <c r="F33" s="15" t="s">
        <v>17</v>
      </c>
      <c r="G33" s="15"/>
      <c r="H33" s="15"/>
      <c r="I33" s="15"/>
      <c r="J33" s="15"/>
      <c r="K33" s="15"/>
      <c r="L33" s="15" t="s">
        <v>17</v>
      </c>
      <c r="M33" s="15" t="s">
        <v>17</v>
      </c>
      <c r="N33" s="15"/>
      <c r="O33" s="15"/>
      <c r="P33" s="15"/>
      <c r="Q33" s="15"/>
      <c r="R33" s="15"/>
      <c r="S33" s="15" t="s">
        <v>17</v>
      </c>
      <c r="T33" s="15" t="s">
        <v>17</v>
      </c>
      <c r="U33" s="15"/>
      <c r="V33" s="15"/>
      <c r="W33" s="15"/>
      <c r="X33" s="15"/>
      <c r="Y33" s="15"/>
      <c r="Z33" s="15" t="s">
        <v>17</v>
      </c>
      <c r="AA33" s="15" t="s">
        <v>17</v>
      </c>
      <c r="AB33" s="15"/>
      <c r="AC33" s="15"/>
      <c r="AD33" s="15"/>
      <c r="AE33" s="15"/>
      <c r="AF33" s="15"/>
      <c r="AG33" s="15" t="s">
        <v>21</v>
      </c>
      <c r="AH33" s="41">
        <f>COUNTIF(C33:AG33,"○")</f>
        <v>8</v>
      </c>
      <c r="AI33" s="47">
        <f>+AH33+AI26</f>
        <v>14</v>
      </c>
      <c r="AK33" s="87"/>
      <c r="AL33" s="61" t="s">
        <v>28</v>
      </c>
      <c r="AM33" s="66">
        <f>COUNTIF(C34:AG34,"●")</f>
        <v>8</v>
      </c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</row>
    <row r="34" spans="2:63" s="3" customFormat="1" x14ac:dyDescent="0.15">
      <c r="B34" s="9" t="s">
        <v>11</v>
      </c>
      <c r="C34" s="17"/>
      <c r="D34" s="17"/>
      <c r="E34" s="17" t="s">
        <v>5</v>
      </c>
      <c r="F34" s="17" t="s">
        <v>5</v>
      </c>
      <c r="G34" s="17"/>
      <c r="H34" s="17"/>
      <c r="I34" s="17"/>
      <c r="J34" s="17"/>
      <c r="K34" s="17"/>
      <c r="L34" s="17" t="s">
        <v>5</v>
      </c>
      <c r="M34" s="17" t="s">
        <v>5</v>
      </c>
      <c r="N34" s="17" t="s">
        <v>5</v>
      </c>
      <c r="O34" s="17"/>
      <c r="P34" s="17"/>
      <c r="Q34" s="17"/>
      <c r="R34" s="17"/>
      <c r="S34" s="17"/>
      <c r="T34" s="17" t="s">
        <v>5</v>
      </c>
      <c r="U34" s="17"/>
      <c r="V34" s="17"/>
      <c r="W34" s="17"/>
      <c r="X34" s="17"/>
      <c r="Y34" s="17"/>
      <c r="Z34" s="17" t="s">
        <v>5</v>
      </c>
      <c r="AA34" s="17" t="s">
        <v>5</v>
      </c>
      <c r="AB34" s="17"/>
      <c r="AC34" s="17"/>
      <c r="AD34" s="17"/>
      <c r="AE34" s="17"/>
      <c r="AF34" s="17"/>
      <c r="AG34" s="17" t="s">
        <v>21</v>
      </c>
      <c r="AH34" s="42">
        <f>COUNTIF(C34:AG34,"●")</f>
        <v>8</v>
      </c>
      <c r="AI34" s="48">
        <f>+AH34+AI27</f>
        <v>14</v>
      </c>
      <c r="AK34" s="87"/>
      <c r="AL34" s="61" t="s">
        <v>27</v>
      </c>
      <c r="AM34" s="67">
        <f>IFERROR(+AM33/AM32,"")</f>
        <v>0.26666666666666666</v>
      </c>
      <c r="AN34" s="71" t="str">
        <f>IF(AM34="","",IF(AM34&gt;=0.285,"4週8休以上",IF(AM34&gt;=0.25,"4週7休以上4週8休未満",IF(AM34&gt;=0.214,"4週6休以上4週7休未満",IF(0.214&gt;AM34,"4週6休未満")))))</f>
        <v>4週7休以上4週8休未満</v>
      </c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</row>
    <row r="36" spans="2:63" ht="13.5" customHeight="1" x14ac:dyDescent="0.15">
      <c r="B36" s="6" t="s">
        <v>4</v>
      </c>
      <c r="C36" s="79">
        <f>C29+MONTH(1)</f>
        <v>7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1" t="s">
        <v>7</v>
      </c>
      <c r="AI36" s="84" t="s">
        <v>18</v>
      </c>
      <c r="AK36" s="78" t="s">
        <v>9</v>
      </c>
      <c r="AL36" s="61" t="s">
        <v>20</v>
      </c>
      <c r="AM36" s="65">
        <f>COUNTIF(C40:AG40,"")+COUNTIF(C40:AG40,"○")</f>
        <v>31</v>
      </c>
    </row>
    <row r="37" spans="2:63" x14ac:dyDescent="0.15">
      <c r="B37" s="7" t="s">
        <v>6</v>
      </c>
      <c r="C37" s="14">
        <f>DATE($M$8,C36,1)</f>
        <v>46204</v>
      </c>
      <c r="D37" s="14">
        <f t="shared" ref="D37:AG37" si="7">C37+1</f>
        <v>46205</v>
      </c>
      <c r="E37" s="14">
        <f t="shared" si="7"/>
        <v>46206</v>
      </c>
      <c r="F37" s="14">
        <f t="shared" si="7"/>
        <v>46207</v>
      </c>
      <c r="G37" s="14">
        <f t="shared" si="7"/>
        <v>46208</v>
      </c>
      <c r="H37" s="14">
        <f t="shared" si="7"/>
        <v>46209</v>
      </c>
      <c r="I37" s="14">
        <f t="shared" si="7"/>
        <v>46210</v>
      </c>
      <c r="J37" s="14">
        <f t="shared" si="7"/>
        <v>46211</v>
      </c>
      <c r="K37" s="14">
        <f t="shared" si="7"/>
        <v>46212</v>
      </c>
      <c r="L37" s="14">
        <f t="shared" si="7"/>
        <v>46213</v>
      </c>
      <c r="M37" s="14">
        <f t="shared" si="7"/>
        <v>46214</v>
      </c>
      <c r="N37" s="14">
        <f t="shared" si="7"/>
        <v>46215</v>
      </c>
      <c r="O37" s="14">
        <f t="shared" si="7"/>
        <v>46216</v>
      </c>
      <c r="P37" s="14">
        <f t="shared" si="7"/>
        <v>46217</v>
      </c>
      <c r="Q37" s="14">
        <f t="shared" si="7"/>
        <v>46218</v>
      </c>
      <c r="R37" s="14">
        <f t="shared" si="7"/>
        <v>46219</v>
      </c>
      <c r="S37" s="14">
        <f t="shared" si="7"/>
        <v>46220</v>
      </c>
      <c r="T37" s="14">
        <f t="shared" si="7"/>
        <v>46221</v>
      </c>
      <c r="U37" s="14">
        <f t="shared" si="7"/>
        <v>46222</v>
      </c>
      <c r="V37" s="14">
        <f t="shared" si="7"/>
        <v>46223</v>
      </c>
      <c r="W37" s="14">
        <f t="shared" si="7"/>
        <v>46224</v>
      </c>
      <c r="X37" s="14">
        <f t="shared" si="7"/>
        <v>46225</v>
      </c>
      <c r="Y37" s="14">
        <f t="shared" si="7"/>
        <v>46226</v>
      </c>
      <c r="Z37" s="14">
        <f t="shared" si="7"/>
        <v>46227</v>
      </c>
      <c r="AA37" s="14">
        <f t="shared" si="7"/>
        <v>46228</v>
      </c>
      <c r="AB37" s="14">
        <f t="shared" si="7"/>
        <v>46229</v>
      </c>
      <c r="AC37" s="14">
        <f t="shared" si="7"/>
        <v>46230</v>
      </c>
      <c r="AD37" s="14">
        <f t="shared" si="7"/>
        <v>46231</v>
      </c>
      <c r="AE37" s="14">
        <f t="shared" si="7"/>
        <v>46232</v>
      </c>
      <c r="AF37" s="14">
        <f t="shared" si="7"/>
        <v>46233</v>
      </c>
      <c r="AG37" s="14">
        <f t="shared" si="7"/>
        <v>46234</v>
      </c>
      <c r="AH37" s="82"/>
      <c r="AI37" s="85"/>
      <c r="AK37" s="78"/>
      <c r="AL37" s="61" t="s">
        <v>28</v>
      </c>
      <c r="AM37" s="66">
        <f>COUNTIF(C40:AG40,"○")</f>
        <v>10</v>
      </c>
    </row>
    <row r="38" spans="2:63" x14ac:dyDescent="0.15">
      <c r="B38" s="7" t="s">
        <v>3</v>
      </c>
      <c r="C38" s="15" t="str">
        <f t="shared" ref="C38:AG38" si="8">TEXT(WEEKDAY(+C37),"aaa")</f>
        <v>水</v>
      </c>
      <c r="D38" s="15" t="str">
        <f t="shared" si="8"/>
        <v>木</v>
      </c>
      <c r="E38" s="15" t="str">
        <f t="shared" si="8"/>
        <v>金</v>
      </c>
      <c r="F38" s="15" t="str">
        <f t="shared" si="8"/>
        <v>土</v>
      </c>
      <c r="G38" s="15" t="str">
        <f t="shared" si="8"/>
        <v>日</v>
      </c>
      <c r="H38" s="15" t="str">
        <f t="shared" si="8"/>
        <v>月</v>
      </c>
      <c r="I38" s="15" t="str">
        <f t="shared" si="8"/>
        <v>火</v>
      </c>
      <c r="J38" s="15" t="str">
        <f t="shared" si="8"/>
        <v>水</v>
      </c>
      <c r="K38" s="15" t="str">
        <f t="shared" si="8"/>
        <v>木</v>
      </c>
      <c r="L38" s="15" t="str">
        <f t="shared" si="8"/>
        <v>金</v>
      </c>
      <c r="M38" s="15" t="str">
        <f t="shared" si="8"/>
        <v>土</v>
      </c>
      <c r="N38" s="15" t="str">
        <f t="shared" si="8"/>
        <v>日</v>
      </c>
      <c r="O38" s="15" t="str">
        <f t="shared" si="8"/>
        <v>月</v>
      </c>
      <c r="P38" s="15" t="str">
        <f t="shared" si="8"/>
        <v>火</v>
      </c>
      <c r="Q38" s="15" t="str">
        <f t="shared" si="8"/>
        <v>水</v>
      </c>
      <c r="R38" s="15" t="str">
        <f t="shared" si="8"/>
        <v>木</v>
      </c>
      <c r="S38" s="15" t="str">
        <f t="shared" si="8"/>
        <v>金</v>
      </c>
      <c r="T38" s="15" t="str">
        <f t="shared" si="8"/>
        <v>土</v>
      </c>
      <c r="U38" s="15" t="str">
        <f t="shared" si="8"/>
        <v>日</v>
      </c>
      <c r="V38" s="15" t="str">
        <f t="shared" si="8"/>
        <v>月</v>
      </c>
      <c r="W38" s="15" t="str">
        <f t="shared" si="8"/>
        <v>火</v>
      </c>
      <c r="X38" s="15" t="str">
        <f t="shared" si="8"/>
        <v>水</v>
      </c>
      <c r="Y38" s="15" t="str">
        <f t="shared" si="8"/>
        <v>木</v>
      </c>
      <c r="Z38" s="15" t="str">
        <f t="shared" si="8"/>
        <v>金</v>
      </c>
      <c r="AA38" s="15" t="str">
        <f t="shared" si="8"/>
        <v>土</v>
      </c>
      <c r="AB38" s="15" t="str">
        <f t="shared" si="8"/>
        <v>日</v>
      </c>
      <c r="AC38" s="15" t="str">
        <f t="shared" si="8"/>
        <v>月</v>
      </c>
      <c r="AD38" s="15" t="str">
        <f t="shared" si="8"/>
        <v>火</v>
      </c>
      <c r="AE38" s="15" t="str">
        <f t="shared" si="8"/>
        <v>水</v>
      </c>
      <c r="AF38" s="15" t="str">
        <f t="shared" si="8"/>
        <v>木</v>
      </c>
      <c r="AG38" s="15" t="str">
        <f t="shared" si="8"/>
        <v>金</v>
      </c>
      <c r="AH38" s="82"/>
      <c r="AI38" s="85"/>
      <c r="AK38" s="78"/>
      <c r="AL38" s="61" t="s">
        <v>27</v>
      </c>
      <c r="AM38" s="67">
        <f>IFERROR(+AM37/AM36,"")</f>
        <v>0.32258064516129031</v>
      </c>
      <c r="AN38" s="71" t="str">
        <f>IF(AM38="","",IF(AM38&gt;=0.285,"4週8休以上",IF(AM38&gt;=0.25,"4週7休以上4週8休未満",IF(AM38&gt;=0.214,"4週6休以上4週7休未満",IF(0.214&gt;AM38,"4週6休未満")))))</f>
        <v>4週8休以上</v>
      </c>
    </row>
    <row r="39" spans="2:63" s="2" customFormat="1" ht="60" customHeight="1" x14ac:dyDescent="0.15">
      <c r="B39" s="8" t="s">
        <v>0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83"/>
      <c r="AI39" s="86"/>
      <c r="AK39" s="87" t="s">
        <v>11</v>
      </c>
      <c r="AL39" s="62" t="s">
        <v>20</v>
      </c>
      <c r="AM39" s="68">
        <f>COUNTIF(C41:AG41,"")+COUNTIF(C41:AG41,"●")</f>
        <v>31</v>
      </c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</row>
    <row r="40" spans="2:63" s="3" customFormat="1" x14ac:dyDescent="0.15">
      <c r="B40" s="7" t="s">
        <v>9</v>
      </c>
      <c r="C40" s="15" t="s">
        <v>17</v>
      </c>
      <c r="D40" s="15" t="s">
        <v>17</v>
      </c>
      <c r="E40" s="15"/>
      <c r="F40" s="15"/>
      <c r="G40" s="15"/>
      <c r="H40" s="15"/>
      <c r="I40" s="15"/>
      <c r="J40" s="15" t="s">
        <v>17</v>
      </c>
      <c r="K40" s="15" t="s">
        <v>17</v>
      </c>
      <c r="L40" s="15"/>
      <c r="M40" s="15"/>
      <c r="N40" s="15"/>
      <c r="O40" s="15"/>
      <c r="P40" s="15"/>
      <c r="Q40" s="15" t="s">
        <v>17</v>
      </c>
      <c r="R40" s="15" t="s">
        <v>17</v>
      </c>
      <c r="S40" s="15"/>
      <c r="T40" s="15"/>
      <c r="U40" s="15"/>
      <c r="V40" s="15"/>
      <c r="W40" s="15"/>
      <c r="X40" s="15" t="s">
        <v>17</v>
      </c>
      <c r="Y40" s="15" t="s">
        <v>17</v>
      </c>
      <c r="Z40" s="15"/>
      <c r="AA40" s="15"/>
      <c r="AB40" s="15"/>
      <c r="AC40" s="15"/>
      <c r="AD40" s="15"/>
      <c r="AE40" s="15" t="s">
        <v>17</v>
      </c>
      <c r="AF40" s="15" t="s">
        <v>17</v>
      </c>
      <c r="AG40" s="15"/>
      <c r="AH40" s="41">
        <f>COUNTIF(C40:AG40,"○")</f>
        <v>10</v>
      </c>
      <c r="AI40" s="47">
        <f>+AH40+AI33</f>
        <v>24</v>
      </c>
      <c r="AK40" s="87"/>
      <c r="AL40" s="61" t="s">
        <v>28</v>
      </c>
      <c r="AM40" s="66">
        <f>COUNTIF(C41:AG41,"●")</f>
        <v>10</v>
      </c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</row>
    <row r="41" spans="2:63" s="3" customFormat="1" x14ac:dyDescent="0.15">
      <c r="B41" s="9" t="s">
        <v>11</v>
      </c>
      <c r="C41" s="17" t="s">
        <v>5</v>
      </c>
      <c r="D41" s="17" t="s">
        <v>5</v>
      </c>
      <c r="E41" s="17"/>
      <c r="F41" s="17"/>
      <c r="G41" s="17"/>
      <c r="H41" s="17"/>
      <c r="I41" s="17"/>
      <c r="J41" s="17" t="s">
        <v>5</v>
      </c>
      <c r="K41" s="17" t="s">
        <v>5</v>
      </c>
      <c r="L41" s="17"/>
      <c r="M41" s="17"/>
      <c r="N41" s="17"/>
      <c r="O41" s="17"/>
      <c r="P41" s="17"/>
      <c r="Q41" s="17" t="s">
        <v>5</v>
      </c>
      <c r="R41" s="17" t="s">
        <v>5</v>
      </c>
      <c r="S41" s="17"/>
      <c r="T41" s="17"/>
      <c r="U41" s="17"/>
      <c r="V41" s="17"/>
      <c r="W41" s="17"/>
      <c r="X41" s="17" t="s">
        <v>5</v>
      </c>
      <c r="Y41" s="17" t="s">
        <v>5</v>
      </c>
      <c r="Z41" s="17"/>
      <c r="AA41" s="17"/>
      <c r="AB41" s="17"/>
      <c r="AC41" s="17"/>
      <c r="AD41" s="17"/>
      <c r="AE41" s="17" t="s">
        <v>5</v>
      </c>
      <c r="AF41" s="17" t="s">
        <v>5</v>
      </c>
      <c r="AG41" s="17"/>
      <c r="AH41" s="42">
        <f>COUNTIF(C41:AG41,"●")</f>
        <v>10</v>
      </c>
      <c r="AI41" s="48">
        <f>+AH41+AI34</f>
        <v>24</v>
      </c>
      <c r="AK41" s="87"/>
      <c r="AL41" s="61" t="s">
        <v>27</v>
      </c>
      <c r="AM41" s="67">
        <f>IFERROR(+AM40/AM39,"")</f>
        <v>0.32258064516129031</v>
      </c>
      <c r="AN41" s="71" t="str">
        <f>IF(AM41="","",IF(AM41&gt;=0.285,"4週8休以上",IF(AM41&gt;=0.25,"4週7休以上4週8休未満",IF(AM41&gt;=0.214,"4週6休以上4週7休未満",IF(0.214&gt;AM41,"4週6休未満")))))</f>
        <v>4週8休以上</v>
      </c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</row>
    <row r="43" spans="2:63" ht="13.5" customHeight="1" x14ac:dyDescent="0.15">
      <c r="B43" s="6" t="s">
        <v>4</v>
      </c>
      <c r="C43" s="79">
        <f>C36+MONTH(1)</f>
        <v>8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1" t="s">
        <v>7</v>
      </c>
      <c r="AI43" s="84" t="s">
        <v>18</v>
      </c>
      <c r="AK43" s="78" t="s">
        <v>9</v>
      </c>
      <c r="AL43" s="61" t="s">
        <v>20</v>
      </c>
      <c r="AM43" s="65">
        <f>COUNTIF(C47:AG47,"")+COUNTIF(C47:AG47,"○")</f>
        <v>28</v>
      </c>
    </row>
    <row r="44" spans="2:63" x14ac:dyDescent="0.15">
      <c r="B44" s="7" t="s">
        <v>6</v>
      </c>
      <c r="C44" s="14">
        <f>DATE($M$8,C43,1)</f>
        <v>46235</v>
      </c>
      <c r="D44" s="14">
        <f t="shared" ref="D44:AG44" si="9">C44+1</f>
        <v>46236</v>
      </c>
      <c r="E44" s="14">
        <f t="shared" si="9"/>
        <v>46237</v>
      </c>
      <c r="F44" s="14">
        <f t="shared" si="9"/>
        <v>46238</v>
      </c>
      <c r="G44" s="14">
        <f t="shared" si="9"/>
        <v>46239</v>
      </c>
      <c r="H44" s="14">
        <f t="shared" si="9"/>
        <v>46240</v>
      </c>
      <c r="I44" s="14">
        <f t="shared" si="9"/>
        <v>46241</v>
      </c>
      <c r="J44" s="14">
        <f t="shared" si="9"/>
        <v>46242</v>
      </c>
      <c r="K44" s="14">
        <f t="shared" si="9"/>
        <v>46243</v>
      </c>
      <c r="L44" s="14">
        <f t="shared" si="9"/>
        <v>46244</v>
      </c>
      <c r="M44" s="14">
        <f t="shared" si="9"/>
        <v>46245</v>
      </c>
      <c r="N44" s="14">
        <f t="shared" si="9"/>
        <v>46246</v>
      </c>
      <c r="O44" s="18">
        <f t="shared" si="9"/>
        <v>46247</v>
      </c>
      <c r="P44" s="18">
        <f t="shared" si="9"/>
        <v>46248</v>
      </c>
      <c r="Q44" s="18">
        <f t="shared" si="9"/>
        <v>46249</v>
      </c>
      <c r="R44" s="14">
        <f t="shared" si="9"/>
        <v>46250</v>
      </c>
      <c r="S44" s="14">
        <f t="shared" si="9"/>
        <v>46251</v>
      </c>
      <c r="T44" s="14">
        <f t="shared" si="9"/>
        <v>46252</v>
      </c>
      <c r="U44" s="14">
        <f t="shared" si="9"/>
        <v>46253</v>
      </c>
      <c r="V44" s="14">
        <f t="shared" si="9"/>
        <v>46254</v>
      </c>
      <c r="W44" s="14">
        <f t="shared" si="9"/>
        <v>46255</v>
      </c>
      <c r="X44" s="14">
        <f t="shared" si="9"/>
        <v>46256</v>
      </c>
      <c r="Y44" s="14">
        <f t="shared" si="9"/>
        <v>46257</v>
      </c>
      <c r="Z44" s="14">
        <f t="shared" si="9"/>
        <v>46258</v>
      </c>
      <c r="AA44" s="14">
        <f t="shared" si="9"/>
        <v>46259</v>
      </c>
      <c r="AB44" s="14">
        <f t="shared" si="9"/>
        <v>46260</v>
      </c>
      <c r="AC44" s="14">
        <f t="shared" si="9"/>
        <v>46261</v>
      </c>
      <c r="AD44" s="14">
        <f t="shared" si="9"/>
        <v>46262</v>
      </c>
      <c r="AE44" s="14">
        <f t="shared" si="9"/>
        <v>46263</v>
      </c>
      <c r="AF44" s="14">
        <f t="shared" si="9"/>
        <v>46264</v>
      </c>
      <c r="AG44" s="14">
        <f t="shared" si="9"/>
        <v>46265</v>
      </c>
      <c r="AH44" s="82"/>
      <c r="AI44" s="85"/>
      <c r="AK44" s="78"/>
      <c r="AL44" s="61" t="s">
        <v>28</v>
      </c>
      <c r="AM44" s="66">
        <f>COUNTIF(C47:AG47,"○")</f>
        <v>7</v>
      </c>
    </row>
    <row r="45" spans="2:63" x14ac:dyDescent="0.15">
      <c r="B45" s="7" t="s">
        <v>3</v>
      </c>
      <c r="C45" s="15" t="str">
        <f t="shared" ref="C45:AG45" si="10">TEXT(WEEKDAY(+C44),"aaa")</f>
        <v>土</v>
      </c>
      <c r="D45" s="15" t="str">
        <f t="shared" si="10"/>
        <v>日</v>
      </c>
      <c r="E45" s="15" t="str">
        <f t="shared" si="10"/>
        <v>月</v>
      </c>
      <c r="F45" s="15" t="str">
        <f t="shared" si="10"/>
        <v>火</v>
      </c>
      <c r="G45" s="15" t="str">
        <f t="shared" si="10"/>
        <v>水</v>
      </c>
      <c r="H45" s="15" t="str">
        <f t="shared" si="10"/>
        <v>木</v>
      </c>
      <c r="I45" s="15" t="str">
        <f t="shared" si="10"/>
        <v>金</v>
      </c>
      <c r="J45" s="15" t="str">
        <f t="shared" si="10"/>
        <v>土</v>
      </c>
      <c r="K45" s="15" t="str">
        <f t="shared" si="10"/>
        <v>日</v>
      </c>
      <c r="L45" s="15" t="str">
        <f t="shared" si="10"/>
        <v>月</v>
      </c>
      <c r="M45" s="15" t="str">
        <f t="shared" si="10"/>
        <v>火</v>
      </c>
      <c r="N45" s="15" t="str">
        <f t="shared" si="10"/>
        <v>水</v>
      </c>
      <c r="O45" s="19" t="str">
        <f t="shared" si="10"/>
        <v>木</v>
      </c>
      <c r="P45" s="19" t="str">
        <f t="shared" si="10"/>
        <v>金</v>
      </c>
      <c r="Q45" s="19" t="str">
        <f t="shared" si="10"/>
        <v>土</v>
      </c>
      <c r="R45" s="15" t="str">
        <f t="shared" si="10"/>
        <v>日</v>
      </c>
      <c r="S45" s="15" t="str">
        <f t="shared" si="10"/>
        <v>月</v>
      </c>
      <c r="T45" s="15" t="str">
        <f t="shared" si="10"/>
        <v>火</v>
      </c>
      <c r="U45" s="15" t="str">
        <f t="shared" si="10"/>
        <v>水</v>
      </c>
      <c r="V45" s="15" t="str">
        <f t="shared" si="10"/>
        <v>木</v>
      </c>
      <c r="W45" s="15" t="str">
        <f t="shared" si="10"/>
        <v>金</v>
      </c>
      <c r="X45" s="15" t="str">
        <f t="shared" si="10"/>
        <v>土</v>
      </c>
      <c r="Y45" s="15" t="str">
        <f t="shared" si="10"/>
        <v>日</v>
      </c>
      <c r="Z45" s="15" t="str">
        <f t="shared" si="10"/>
        <v>月</v>
      </c>
      <c r="AA45" s="15" t="str">
        <f t="shared" si="10"/>
        <v>火</v>
      </c>
      <c r="AB45" s="15" t="str">
        <f t="shared" si="10"/>
        <v>水</v>
      </c>
      <c r="AC45" s="15" t="str">
        <f t="shared" si="10"/>
        <v>木</v>
      </c>
      <c r="AD45" s="15" t="str">
        <f t="shared" si="10"/>
        <v>金</v>
      </c>
      <c r="AE45" s="15" t="str">
        <f t="shared" si="10"/>
        <v>土</v>
      </c>
      <c r="AF45" s="15" t="str">
        <f t="shared" si="10"/>
        <v>日</v>
      </c>
      <c r="AG45" s="15" t="str">
        <f t="shared" si="10"/>
        <v>月</v>
      </c>
      <c r="AH45" s="82"/>
      <c r="AI45" s="85"/>
      <c r="AK45" s="78"/>
      <c r="AL45" s="61" t="s">
        <v>27</v>
      </c>
      <c r="AM45" s="67">
        <f>IFERROR(+AM44/AM43,"")</f>
        <v>0.25</v>
      </c>
      <c r="AN45" s="71" t="str">
        <f>IF(AM45="","",IF(AM45&gt;=0.285,"4週8休以上",IF(AM45&gt;=0.25,"4週7休以上4週8休未満",IF(AM45&gt;=0.214,"4週6休以上4週7休未満",IF(0.214&gt;AM45,"4週6休未満")))))</f>
        <v>4週7休以上4週8休未満</v>
      </c>
    </row>
    <row r="46" spans="2:63" s="2" customFormat="1" ht="60" customHeight="1" x14ac:dyDescent="0.15">
      <c r="B46" s="8" t="s">
        <v>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0"/>
      <c r="P46" s="20"/>
      <c r="Q46" s="20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83"/>
      <c r="AI46" s="86"/>
      <c r="AK46" s="87" t="s">
        <v>11</v>
      </c>
      <c r="AL46" s="62" t="s">
        <v>20</v>
      </c>
      <c r="AM46" s="68">
        <f>COUNTIF(C48:AG48,"")+COUNTIF(C48:AG48,"●")</f>
        <v>28</v>
      </c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</row>
    <row r="47" spans="2:63" s="3" customFormat="1" x14ac:dyDescent="0.15">
      <c r="B47" s="7" t="s">
        <v>9</v>
      </c>
      <c r="C47" s="15"/>
      <c r="D47" s="15"/>
      <c r="E47" s="15"/>
      <c r="F47" s="15"/>
      <c r="G47" s="15" t="s">
        <v>17</v>
      </c>
      <c r="H47" s="15" t="s">
        <v>17</v>
      </c>
      <c r="I47" s="15"/>
      <c r="J47" s="15"/>
      <c r="K47" s="15"/>
      <c r="L47" s="15"/>
      <c r="M47" s="15"/>
      <c r="N47" s="15" t="s">
        <v>17</v>
      </c>
      <c r="O47" s="19" t="s">
        <v>21</v>
      </c>
      <c r="P47" s="19" t="s">
        <v>21</v>
      </c>
      <c r="Q47" s="19" t="s">
        <v>21</v>
      </c>
      <c r="R47" s="15"/>
      <c r="S47" s="15"/>
      <c r="T47" s="15"/>
      <c r="U47" s="15" t="s">
        <v>17</v>
      </c>
      <c r="V47" s="15" t="s">
        <v>17</v>
      </c>
      <c r="W47" s="15"/>
      <c r="X47" s="15"/>
      <c r="Y47" s="15"/>
      <c r="Z47" s="15"/>
      <c r="AA47" s="15"/>
      <c r="AB47" s="15" t="s">
        <v>17</v>
      </c>
      <c r="AC47" s="15" t="s">
        <v>17</v>
      </c>
      <c r="AD47" s="15"/>
      <c r="AE47" s="15"/>
      <c r="AF47" s="15"/>
      <c r="AG47" s="15"/>
      <c r="AH47" s="41">
        <f>COUNTIF(C47:AG47,"○")</f>
        <v>7</v>
      </c>
      <c r="AI47" s="47">
        <f>+AH47+AI40</f>
        <v>31</v>
      </c>
      <c r="AK47" s="87"/>
      <c r="AL47" s="61" t="s">
        <v>28</v>
      </c>
      <c r="AM47" s="66">
        <f>COUNTIF(C48:AG48,"●")</f>
        <v>7</v>
      </c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</row>
    <row r="48" spans="2:63" s="3" customFormat="1" x14ac:dyDescent="0.15">
      <c r="B48" s="9" t="s">
        <v>11</v>
      </c>
      <c r="C48" s="17"/>
      <c r="D48" s="17"/>
      <c r="E48" s="17"/>
      <c r="F48" s="17"/>
      <c r="G48" s="17" t="s">
        <v>5</v>
      </c>
      <c r="H48" s="17" t="s">
        <v>5</v>
      </c>
      <c r="I48" s="17"/>
      <c r="J48" s="17"/>
      <c r="K48" s="17"/>
      <c r="L48" s="17"/>
      <c r="M48" s="17"/>
      <c r="N48" s="17" t="s">
        <v>5</v>
      </c>
      <c r="O48" s="21" t="s">
        <v>21</v>
      </c>
      <c r="P48" s="21" t="s">
        <v>21</v>
      </c>
      <c r="Q48" s="21" t="s">
        <v>21</v>
      </c>
      <c r="R48" s="17"/>
      <c r="S48" s="17"/>
      <c r="T48" s="17"/>
      <c r="U48" s="17" t="s">
        <v>5</v>
      </c>
      <c r="V48" s="17" t="s">
        <v>5</v>
      </c>
      <c r="W48" s="17"/>
      <c r="X48" s="17"/>
      <c r="Y48" s="17"/>
      <c r="Z48" s="17"/>
      <c r="AA48" s="17"/>
      <c r="AB48" s="17" t="s">
        <v>5</v>
      </c>
      <c r="AC48" s="17" t="s">
        <v>5</v>
      </c>
      <c r="AD48" s="17"/>
      <c r="AE48" s="17"/>
      <c r="AF48" s="17"/>
      <c r="AG48" s="17"/>
      <c r="AH48" s="42">
        <f>COUNTIF(C48:AG48,"●")</f>
        <v>7</v>
      </c>
      <c r="AI48" s="48">
        <f>+AH48+AI41</f>
        <v>31</v>
      </c>
      <c r="AK48" s="87"/>
      <c r="AL48" s="61" t="s">
        <v>27</v>
      </c>
      <c r="AM48" s="67">
        <f>IFERROR(+AM47/AM46,"")</f>
        <v>0.25</v>
      </c>
      <c r="AN48" s="71" t="str">
        <f>IF(AM48="","",IF(AM48&gt;=0.285,"4週8休以上",IF(AM48&gt;=0.25,"4週7休以上4週8休未満",IF(AM48&gt;=0.214,"4週6休以上4週7休未満",IF(0.214&gt;AM48,"4週6休未満")))))</f>
        <v>4週7休以上4週8休未満</v>
      </c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</row>
    <row r="50" spans="2:63" ht="13.5" customHeight="1" x14ac:dyDescent="0.15">
      <c r="B50" s="6" t="s">
        <v>4</v>
      </c>
      <c r="C50" s="79">
        <f>C43+MONTH(1)</f>
        <v>9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1" t="s">
        <v>7</v>
      </c>
      <c r="AI50" s="84" t="s">
        <v>18</v>
      </c>
      <c r="AK50" s="78" t="s">
        <v>9</v>
      </c>
      <c r="AL50" s="61" t="s">
        <v>20</v>
      </c>
      <c r="AM50" s="65">
        <f>COUNTIF(C54:AG54,"")+COUNTIF(C54:AG54,"○")</f>
        <v>31</v>
      </c>
    </row>
    <row r="51" spans="2:63" x14ac:dyDescent="0.15">
      <c r="B51" s="7" t="s">
        <v>6</v>
      </c>
      <c r="C51" s="14">
        <f>DATE($M$8,C50,1)</f>
        <v>46266</v>
      </c>
      <c r="D51" s="14">
        <f t="shared" ref="D51:AF51" si="11">C51+1</f>
        <v>46267</v>
      </c>
      <c r="E51" s="14">
        <f t="shared" si="11"/>
        <v>46268</v>
      </c>
      <c r="F51" s="14">
        <f t="shared" si="11"/>
        <v>46269</v>
      </c>
      <c r="G51" s="14">
        <f t="shared" si="11"/>
        <v>46270</v>
      </c>
      <c r="H51" s="14">
        <f t="shared" si="11"/>
        <v>46271</v>
      </c>
      <c r="I51" s="14">
        <f t="shared" si="11"/>
        <v>46272</v>
      </c>
      <c r="J51" s="14">
        <f t="shared" si="11"/>
        <v>46273</v>
      </c>
      <c r="K51" s="14">
        <f t="shared" si="11"/>
        <v>46274</v>
      </c>
      <c r="L51" s="14">
        <f t="shared" si="11"/>
        <v>46275</v>
      </c>
      <c r="M51" s="14">
        <f t="shared" si="11"/>
        <v>46276</v>
      </c>
      <c r="N51" s="14">
        <f t="shared" si="11"/>
        <v>46277</v>
      </c>
      <c r="O51" s="14">
        <f t="shared" si="11"/>
        <v>46278</v>
      </c>
      <c r="P51" s="14">
        <f t="shared" si="11"/>
        <v>46279</v>
      </c>
      <c r="Q51" s="14">
        <f t="shared" si="11"/>
        <v>46280</v>
      </c>
      <c r="R51" s="14">
        <f t="shared" si="11"/>
        <v>46281</v>
      </c>
      <c r="S51" s="14">
        <f t="shared" si="11"/>
        <v>46282</v>
      </c>
      <c r="T51" s="14">
        <f t="shared" si="11"/>
        <v>46283</v>
      </c>
      <c r="U51" s="14">
        <f t="shared" si="11"/>
        <v>46284</v>
      </c>
      <c r="V51" s="14">
        <f t="shared" si="11"/>
        <v>46285</v>
      </c>
      <c r="W51" s="14">
        <f t="shared" si="11"/>
        <v>46286</v>
      </c>
      <c r="X51" s="14">
        <f t="shared" si="11"/>
        <v>46287</v>
      </c>
      <c r="Y51" s="14">
        <f t="shared" si="11"/>
        <v>46288</v>
      </c>
      <c r="Z51" s="14">
        <f t="shared" si="11"/>
        <v>46289</v>
      </c>
      <c r="AA51" s="14">
        <f t="shared" si="11"/>
        <v>46290</v>
      </c>
      <c r="AB51" s="14">
        <f t="shared" si="11"/>
        <v>46291</v>
      </c>
      <c r="AC51" s="14">
        <f t="shared" si="11"/>
        <v>46292</v>
      </c>
      <c r="AD51" s="14">
        <f t="shared" si="11"/>
        <v>46293</v>
      </c>
      <c r="AE51" s="14">
        <f t="shared" si="11"/>
        <v>46294</v>
      </c>
      <c r="AF51" s="14">
        <f t="shared" si="11"/>
        <v>46295</v>
      </c>
      <c r="AG51" s="15" t="s">
        <v>21</v>
      </c>
      <c r="AH51" s="82"/>
      <c r="AI51" s="85"/>
      <c r="AK51" s="78"/>
      <c r="AL51" s="61" t="s">
        <v>28</v>
      </c>
      <c r="AM51" s="66">
        <f>COUNTIF(C54:AG54,"○")</f>
        <v>9</v>
      </c>
    </row>
    <row r="52" spans="2:63" x14ac:dyDescent="0.15">
      <c r="B52" s="7" t="s">
        <v>3</v>
      </c>
      <c r="C52" s="15" t="str">
        <f t="shared" ref="C52:AF52" si="12">TEXT(WEEKDAY(+C51),"aaa")</f>
        <v>火</v>
      </c>
      <c r="D52" s="15" t="str">
        <f t="shared" si="12"/>
        <v>水</v>
      </c>
      <c r="E52" s="15" t="str">
        <f t="shared" si="12"/>
        <v>木</v>
      </c>
      <c r="F52" s="15" t="str">
        <f t="shared" si="12"/>
        <v>金</v>
      </c>
      <c r="G52" s="15" t="str">
        <f t="shared" si="12"/>
        <v>土</v>
      </c>
      <c r="H52" s="15" t="str">
        <f t="shared" si="12"/>
        <v>日</v>
      </c>
      <c r="I52" s="15" t="str">
        <f t="shared" si="12"/>
        <v>月</v>
      </c>
      <c r="J52" s="15" t="str">
        <f t="shared" si="12"/>
        <v>火</v>
      </c>
      <c r="K52" s="15" t="str">
        <f t="shared" si="12"/>
        <v>水</v>
      </c>
      <c r="L52" s="15" t="str">
        <f t="shared" si="12"/>
        <v>木</v>
      </c>
      <c r="M52" s="15" t="str">
        <f t="shared" si="12"/>
        <v>金</v>
      </c>
      <c r="N52" s="15" t="str">
        <f t="shared" si="12"/>
        <v>土</v>
      </c>
      <c r="O52" s="15" t="str">
        <f t="shared" si="12"/>
        <v>日</v>
      </c>
      <c r="P52" s="15" t="str">
        <f t="shared" si="12"/>
        <v>月</v>
      </c>
      <c r="Q52" s="15" t="str">
        <f t="shared" si="12"/>
        <v>火</v>
      </c>
      <c r="R52" s="15" t="str">
        <f t="shared" si="12"/>
        <v>水</v>
      </c>
      <c r="S52" s="15" t="str">
        <f t="shared" si="12"/>
        <v>木</v>
      </c>
      <c r="T52" s="15" t="str">
        <f t="shared" si="12"/>
        <v>金</v>
      </c>
      <c r="U52" s="15" t="str">
        <f t="shared" si="12"/>
        <v>土</v>
      </c>
      <c r="V52" s="15" t="str">
        <f t="shared" si="12"/>
        <v>日</v>
      </c>
      <c r="W52" s="15" t="str">
        <f t="shared" si="12"/>
        <v>月</v>
      </c>
      <c r="X52" s="15" t="str">
        <f t="shared" si="12"/>
        <v>火</v>
      </c>
      <c r="Y52" s="15" t="str">
        <f t="shared" si="12"/>
        <v>水</v>
      </c>
      <c r="Z52" s="15" t="str">
        <f t="shared" si="12"/>
        <v>木</v>
      </c>
      <c r="AA52" s="15" t="str">
        <f t="shared" si="12"/>
        <v>金</v>
      </c>
      <c r="AB52" s="15" t="str">
        <f t="shared" si="12"/>
        <v>土</v>
      </c>
      <c r="AC52" s="15" t="str">
        <f t="shared" si="12"/>
        <v>日</v>
      </c>
      <c r="AD52" s="15" t="str">
        <f t="shared" si="12"/>
        <v>月</v>
      </c>
      <c r="AE52" s="15" t="str">
        <f t="shared" si="12"/>
        <v>火</v>
      </c>
      <c r="AF52" s="15" t="str">
        <f t="shared" si="12"/>
        <v>水</v>
      </c>
      <c r="AG52" s="15" t="s">
        <v>21</v>
      </c>
      <c r="AH52" s="82"/>
      <c r="AI52" s="85"/>
      <c r="AK52" s="78"/>
      <c r="AL52" s="61" t="s">
        <v>27</v>
      </c>
      <c r="AM52" s="67">
        <f>IFERROR(+AM51/AM50,"")</f>
        <v>0.29032258064516131</v>
      </c>
      <c r="AN52" s="71" t="str">
        <f>IF(AM52="","",IF(AM52&gt;=0.285,"4週8休以上",IF(AM52&gt;=0.25,"4週7休以上4週8休未満",IF(AM52&gt;=0.214,"4週6休以上4週7休未満",IF(0.214&gt;AM52,"4週6休未満")))))</f>
        <v>4週8休以上</v>
      </c>
    </row>
    <row r="53" spans="2:63" s="2" customFormat="1" ht="60" customHeight="1" x14ac:dyDescent="0.15">
      <c r="B53" s="8" t="s">
        <v>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83"/>
      <c r="AI53" s="86"/>
      <c r="AK53" s="87" t="s">
        <v>11</v>
      </c>
      <c r="AL53" s="62" t="s">
        <v>20</v>
      </c>
      <c r="AM53" s="68">
        <f>COUNTIF(C55:AG55,"")+COUNTIF(C55:AG55,"●")</f>
        <v>31</v>
      </c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</row>
    <row r="54" spans="2:63" s="3" customFormat="1" x14ac:dyDescent="0.15">
      <c r="B54" s="7" t="s">
        <v>9</v>
      </c>
      <c r="C54" s="15"/>
      <c r="D54" s="15" t="s">
        <v>17</v>
      </c>
      <c r="E54" s="15" t="s">
        <v>17</v>
      </c>
      <c r="F54" s="15"/>
      <c r="G54" s="15"/>
      <c r="H54" s="15"/>
      <c r="I54" s="15"/>
      <c r="J54" s="15"/>
      <c r="K54" s="15" t="s">
        <v>17</v>
      </c>
      <c r="L54" s="15" t="s">
        <v>17</v>
      </c>
      <c r="M54" s="15"/>
      <c r="N54" s="15"/>
      <c r="O54" s="15"/>
      <c r="P54" s="15"/>
      <c r="Q54" s="15"/>
      <c r="R54" s="15" t="s">
        <v>17</v>
      </c>
      <c r="S54" s="15" t="s">
        <v>17</v>
      </c>
      <c r="T54" s="15"/>
      <c r="U54" s="15"/>
      <c r="V54" s="15"/>
      <c r="W54" s="15"/>
      <c r="X54" s="15"/>
      <c r="Y54" s="15" t="s">
        <v>17</v>
      </c>
      <c r="Z54" s="15" t="s">
        <v>17</v>
      </c>
      <c r="AA54" s="15"/>
      <c r="AB54" s="15"/>
      <c r="AC54" s="15"/>
      <c r="AD54" s="15"/>
      <c r="AE54" s="15"/>
      <c r="AF54" s="15" t="s">
        <v>17</v>
      </c>
      <c r="AG54" s="15"/>
      <c r="AH54" s="41">
        <f>COUNTIF(C54:AG54,"○")</f>
        <v>9</v>
      </c>
      <c r="AI54" s="47">
        <f>+AH54+AI47</f>
        <v>40</v>
      </c>
      <c r="AK54" s="87"/>
      <c r="AL54" s="61" t="s">
        <v>28</v>
      </c>
      <c r="AM54" s="66">
        <f>COUNTIF(C55:AG55,"●")</f>
        <v>9</v>
      </c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</row>
    <row r="55" spans="2:63" s="3" customFormat="1" x14ac:dyDescent="0.15">
      <c r="B55" s="9" t="s">
        <v>11</v>
      </c>
      <c r="C55" s="17"/>
      <c r="D55" s="17" t="s">
        <v>5</v>
      </c>
      <c r="E55" s="17" t="s">
        <v>5</v>
      </c>
      <c r="F55" s="17"/>
      <c r="G55" s="17"/>
      <c r="H55" s="17"/>
      <c r="I55" s="17"/>
      <c r="J55" s="17"/>
      <c r="K55" s="17" t="s">
        <v>5</v>
      </c>
      <c r="L55" s="17" t="s">
        <v>5</v>
      </c>
      <c r="M55" s="17"/>
      <c r="N55" s="17"/>
      <c r="O55" s="17"/>
      <c r="P55" s="17"/>
      <c r="Q55" s="17"/>
      <c r="R55" s="17" t="s">
        <v>5</v>
      </c>
      <c r="S55" s="17" t="s">
        <v>5</v>
      </c>
      <c r="T55" s="17"/>
      <c r="U55" s="17"/>
      <c r="V55" s="17"/>
      <c r="W55" s="17"/>
      <c r="X55" s="17"/>
      <c r="Y55" s="17" t="s">
        <v>5</v>
      </c>
      <c r="Z55" s="17" t="s">
        <v>5</v>
      </c>
      <c r="AA55" s="17"/>
      <c r="AB55" s="17"/>
      <c r="AC55" s="17"/>
      <c r="AD55" s="17"/>
      <c r="AE55" s="17"/>
      <c r="AF55" s="17" t="s">
        <v>5</v>
      </c>
      <c r="AG55" s="17"/>
      <c r="AH55" s="42">
        <f>COUNTIF(C55:AG55,"●")</f>
        <v>9</v>
      </c>
      <c r="AI55" s="48">
        <f>+AH55+AI48</f>
        <v>40</v>
      </c>
      <c r="AK55" s="87"/>
      <c r="AL55" s="61" t="s">
        <v>27</v>
      </c>
      <c r="AM55" s="67">
        <f>IFERROR(+AM54/AM53,"")</f>
        <v>0.29032258064516131</v>
      </c>
      <c r="AN55" s="71" t="str">
        <f>IF(AM55="","",IF(AM55&gt;=0.285,"4週8休以上",IF(AM55&gt;=0.25,"4週7休以上4週8休未満",IF(AM55&gt;=0.214,"4週6休以上4週7休未満",IF(0.214&gt;AM55,"4週6休未満")))))</f>
        <v>4週8休以上</v>
      </c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</row>
    <row r="57" spans="2:63" ht="13.5" customHeight="1" x14ac:dyDescent="0.15">
      <c r="B57" s="6" t="s">
        <v>4</v>
      </c>
      <c r="C57" s="79">
        <f>C50+MONTH(1)</f>
        <v>10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1" t="s">
        <v>7</v>
      </c>
      <c r="AI57" s="84" t="s">
        <v>18</v>
      </c>
      <c r="AK57" s="78" t="s">
        <v>9</v>
      </c>
      <c r="AL57" s="61" t="s">
        <v>20</v>
      </c>
      <c r="AM57" s="65">
        <f>COUNTIF(C61:AG61,"")+COUNTIF(C61:AG61,"○")</f>
        <v>31</v>
      </c>
    </row>
    <row r="58" spans="2:63" x14ac:dyDescent="0.15">
      <c r="B58" s="7" t="s">
        <v>6</v>
      </c>
      <c r="C58" s="14">
        <f>DATE($M$8,C57,1)</f>
        <v>46296</v>
      </c>
      <c r="D58" s="14">
        <f t="shared" ref="D58:AG58" si="13">C58+1</f>
        <v>46297</v>
      </c>
      <c r="E58" s="14">
        <f t="shared" si="13"/>
        <v>46298</v>
      </c>
      <c r="F58" s="14">
        <f t="shared" si="13"/>
        <v>46299</v>
      </c>
      <c r="G58" s="14">
        <f t="shared" si="13"/>
        <v>46300</v>
      </c>
      <c r="H58" s="14">
        <f t="shared" si="13"/>
        <v>46301</v>
      </c>
      <c r="I58" s="14">
        <f t="shared" si="13"/>
        <v>46302</v>
      </c>
      <c r="J58" s="14">
        <f t="shared" si="13"/>
        <v>46303</v>
      </c>
      <c r="K58" s="14">
        <f t="shared" si="13"/>
        <v>46304</v>
      </c>
      <c r="L58" s="14">
        <f t="shared" si="13"/>
        <v>46305</v>
      </c>
      <c r="M58" s="14">
        <f t="shared" si="13"/>
        <v>46306</v>
      </c>
      <c r="N58" s="14">
        <f t="shared" si="13"/>
        <v>46307</v>
      </c>
      <c r="O58" s="14">
        <f t="shared" si="13"/>
        <v>46308</v>
      </c>
      <c r="P58" s="14">
        <f t="shared" si="13"/>
        <v>46309</v>
      </c>
      <c r="Q58" s="14">
        <f t="shared" si="13"/>
        <v>46310</v>
      </c>
      <c r="R58" s="14">
        <f t="shared" si="13"/>
        <v>46311</v>
      </c>
      <c r="S58" s="14">
        <f t="shared" si="13"/>
        <v>46312</v>
      </c>
      <c r="T58" s="14">
        <f t="shared" si="13"/>
        <v>46313</v>
      </c>
      <c r="U58" s="14">
        <f t="shared" si="13"/>
        <v>46314</v>
      </c>
      <c r="V58" s="14">
        <f t="shared" si="13"/>
        <v>46315</v>
      </c>
      <c r="W58" s="14">
        <f t="shared" si="13"/>
        <v>46316</v>
      </c>
      <c r="X58" s="14">
        <f t="shared" si="13"/>
        <v>46317</v>
      </c>
      <c r="Y58" s="14">
        <f t="shared" si="13"/>
        <v>46318</v>
      </c>
      <c r="Z58" s="14">
        <f t="shared" si="13"/>
        <v>46319</v>
      </c>
      <c r="AA58" s="14">
        <f t="shared" si="13"/>
        <v>46320</v>
      </c>
      <c r="AB58" s="14">
        <f t="shared" si="13"/>
        <v>46321</v>
      </c>
      <c r="AC58" s="14">
        <f t="shared" si="13"/>
        <v>46322</v>
      </c>
      <c r="AD58" s="14">
        <f t="shared" si="13"/>
        <v>46323</v>
      </c>
      <c r="AE58" s="14">
        <f t="shared" si="13"/>
        <v>46324</v>
      </c>
      <c r="AF58" s="14">
        <f t="shared" si="13"/>
        <v>46325</v>
      </c>
      <c r="AG58" s="14">
        <f t="shared" si="13"/>
        <v>46326</v>
      </c>
      <c r="AH58" s="82"/>
      <c r="AI58" s="85"/>
      <c r="AK58" s="78"/>
      <c r="AL58" s="61" t="s">
        <v>28</v>
      </c>
      <c r="AM58" s="66">
        <f>COUNTIF(C61:AG61,"○")</f>
        <v>9</v>
      </c>
    </row>
    <row r="59" spans="2:63" x14ac:dyDescent="0.15">
      <c r="B59" s="7" t="s">
        <v>3</v>
      </c>
      <c r="C59" s="15" t="str">
        <f t="shared" ref="C59:AG59" si="14">TEXT(WEEKDAY(+C58),"aaa")</f>
        <v>木</v>
      </c>
      <c r="D59" s="15" t="str">
        <f t="shared" si="14"/>
        <v>金</v>
      </c>
      <c r="E59" s="15" t="str">
        <f t="shared" si="14"/>
        <v>土</v>
      </c>
      <c r="F59" s="15" t="str">
        <f t="shared" si="14"/>
        <v>日</v>
      </c>
      <c r="G59" s="15" t="str">
        <f t="shared" si="14"/>
        <v>月</v>
      </c>
      <c r="H59" s="15" t="str">
        <f t="shared" si="14"/>
        <v>火</v>
      </c>
      <c r="I59" s="15" t="str">
        <f t="shared" si="14"/>
        <v>水</v>
      </c>
      <c r="J59" s="15" t="str">
        <f t="shared" si="14"/>
        <v>木</v>
      </c>
      <c r="K59" s="15" t="str">
        <f t="shared" si="14"/>
        <v>金</v>
      </c>
      <c r="L59" s="15" t="str">
        <f t="shared" si="14"/>
        <v>土</v>
      </c>
      <c r="M59" s="15" t="str">
        <f t="shared" si="14"/>
        <v>日</v>
      </c>
      <c r="N59" s="15" t="str">
        <f t="shared" si="14"/>
        <v>月</v>
      </c>
      <c r="O59" s="15" t="str">
        <f t="shared" si="14"/>
        <v>火</v>
      </c>
      <c r="P59" s="15" t="str">
        <f t="shared" si="14"/>
        <v>水</v>
      </c>
      <c r="Q59" s="15" t="str">
        <f t="shared" si="14"/>
        <v>木</v>
      </c>
      <c r="R59" s="15" t="str">
        <f t="shared" si="14"/>
        <v>金</v>
      </c>
      <c r="S59" s="15" t="str">
        <f t="shared" si="14"/>
        <v>土</v>
      </c>
      <c r="T59" s="15" t="str">
        <f t="shared" si="14"/>
        <v>日</v>
      </c>
      <c r="U59" s="15" t="str">
        <f t="shared" si="14"/>
        <v>月</v>
      </c>
      <c r="V59" s="15" t="str">
        <f t="shared" si="14"/>
        <v>火</v>
      </c>
      <c r="W59" s="15" t="str">
        <f t="shared" si="14"/>
        <v>水</v>
      </c>
      <c r="X59" s="15" t="str">
        <f t="shared" si="14"/>
        <v>木</v>
      </c>
      <c r="Y59" s="15" t="str">
        <f t="shared" si="14"/>
        <v>金</v>
      </c>
      <c r="Z59" s="15" t="str">
        <f t="shared" si="14"/>
        <v>土</v>
      </c>
      <c r="AA59" s="15" t="str">
        <f t="shared" si="14"/>
        <v>日</v>
      </c>
      <c r="AB59" s="15" t="str">
        <f t="shared" si="14"/>
        <v>月</v>
      </c>
      <c r="AC59" s="15" t="str">
        <f t="shared" si="14"/>
        <v>火</v>
      </c>
      <c r="AD59" s="15" t="str">
        <f t="shared" si="14"/>
        <v>水</v>
      </c>
      <c r="AE59" s="15" t="str">
        <f t="shared" si="14"/>
        <v>木</v>
      </c>
      <c r="AF59" s="15" t="str">
        <f t="shared" si="14"/>
        <v>金</v>
      </c>
      <c r="AG59" s="15" t="str">
        <f t="shared" si="14"/>
        <v>土</v>
      </c>
      <c r="AH59" s="82"/>
      <c r="AI59" s="85"/>
      <c r="AK59" s="78"/>
      <c r="AL59" s="61" t="s">
        <v>27</v>
      </c>
      <c r="AM59" s="67">
        <f>IFERROR(+AM58/AM57,"")</f>
        <v>0.29032258064516131</v>
      </c>
      <c r="AN59" s="71" t="str">
        <f>IF(AM59="","",IF(AM59&gt;=0.285,"4週8休以上",IF(AM59&gt;=0.25,"4週7休以上4週8休未満",IF(AM59&gt;=0.214,"4週6休以上4週7休未満",IF(0.214&gt;AM59,"4週6休未満")))))</f>
        <v>4週8休以上</v>
      </c>
    </row>
    <row r="60" spans="2:63" s="2" customFormat="1" ht="60" customHeight="1" x14ac:dyDescent="0.15">
      <c r="B60" s="8" t="s">
        <v>0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83"/>
      <c r="AI60" s="86"/>
      <c r="AK60" s="87" t="s">
        <v>11</v>
      </c>
      <c r="AL60" s="62" t="s">
        <v>20</v>
      </c>
      <c r="AM60" s="68">
        <f>COUNTIF(C62:AG62,"")+COUNTIF(C62:AG62,"●")</f>
        <v>31</v>
      </c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</row>
    <row r="61" spans="2:63" s="3" customFormat="1" x14ac:dyDescent="0.15">
      <c r="B61" s="7" t="s">
        <v>9</v>
      </c>
      <c r="C61" s="15" t="s">
        <v>17</v>
      </c>
      <c r="D61" s="15"/>
      <c r="E61" s="15"/>
      <c r="F61" s="15"/>
      <c r="G61" s="15"/>
      <c r="H61" s="15"/>
      <c r="I61" s="15" t="s">
        <v>17</v>
      </c>
      <c r="J61" s="15" t="s">
        <v>17</v>
      </c>
      <c r="K61" s="15"/>
      <c r="L61" s="15"/>
      <c r="M61" s="15"/>
      <c r="N61" s="15"/>
      <c r="O61" s="15"/>
      <c r="P61" s="15" t="s">
        <v>17</v>
      </c>
      <c r="Q61" s="15" t="s">
        <v>17</v>
      </c>
      <c r="R61" s="15"/>
      <c r="S61" s="15"/>
      <c r="T61" s="15"/>
      <c r="U61" s="15"/>
      <c r="V61" s="15"/>
      <c r="W61" s="15" t="s">
        <v>17</v>
      </c>
      <c r="X61" s="15" t="s">
        <v>17</v>
      </c>
      <c r="Y61" s="15"/>
      <c r="Z61" s="15"/>
      <c r="AA61" s="15"/>
      <c r="AB61" s="15"/>
      <c r="AC61" s="15"/>
      <c r="AD61" s="15" t="s">
        <v>17</v>
      </c>
      <c r="AE61" s="15" t="s">
        <v>17</v>
      </c>
      <c r="AF61" s="15"/>
      <c r="AG61" s="15"/>
      <c r="AH61" s="41">
        <f>COUNTIF(C61:AG61,"○")</f>
        <v>9</v>
      </c>
      <c r="AI61" s="47">
        <f>+AH61+AI54</f>
        <v>49</v>
      </c>
      <c r="AK61" s="87"/>
      <c r="AL61" s="61" t="s">
        <v>28</v>
      </c>
      <c r="AM61" s="66">
        <f>COUNTIF(C62:AG62,"●")</f>
        <v>9</v>
      </c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</row>
    <row r="62" spans="2:63" s="3" customFormat="1" x14ac:dyDescent="0.15">
      <c r="B62" s="9" t="s">
        <v>11</v>
      </c>
      <c r="C62" s="17" t="s">
        <v>5</v>
      </c>
      <c r="D62" s="17"/>
      <c r="E62" s="17"/>
      <c r="F62" s="17"/>
      <c r="G62" s="17"/>
      <c r="H62" s="17"/>
      <c r="I62" s="17" t="s">
        <v>5</v>
      </c>
      <c r="J62" s="17" t="s">
        <v>5</v>
      </c>
      <c r="K62" s="17"/>
      <c r="L62" s="17"/>
      <c r="M62" s="17"/>
      <c r="N62" s="17"/>
      <c r="O62" s="17"/>
      <c r="P62" s="17" t="s">
        <v>5</v>
      </c>
      <c r="Q62" s="17" t="s">
        <v>5</v>
      </c>
      <c r="R62" s="17"/>
      <c r="S62" s="17"/>
      <c r="T62" s="17"/>
      <c r="U62" s="17"/>
      <c r="V62" s="17"/>
      <c r="W62" s="17" t="s">
        <v>5</v>
      </c>
      <c r="X62" s="17" t="s">
        <v>5</v>
      </c>
      <c r="Y62" s="17"/>
      <c r="Z62" s="17"/>
      <c r="AA62" s="17"/>
      <c r="AB62" s="17"/>
      <c r="AC62" s="17"/>
      <c r="AD62" s="17" t="s">
        <v>5</v>
      </c>
      <c r="AE62" s="17" t="s">
        <v>5</v>
      </c>
      <c r="AF62" s="17"/>
      <c r="AG62" s="17"/>
      <c r="AH62" s="42">
        <f>COUNTIF(C62:AG62,"●")</f>
        <v>9</v>
      </c>
      <c r="AI62" s="48">
        <f>+AH62+AI55</f>
        <v>49</v>
      </c>
      <c r="AK62" s="87"/>
      <c r="AL62" s="61" t="s">
        <v>27</v>
      </c>
      <c r="AM62" s="67">
        <f>IFERROR(+AM61/AM60,"")</f>
        <v>0.29032258064516131</v>
      </c>
      <c r="AN62" s="71" t="str">
        <f>IF(AM62="","",IF(AM62&gt;=0.285,"4週8休以上",IF(AM62&gt;=0.25,"4週7休以上4週8休未満",IF(AM62&gt;=0.214,"4週6休以上4週7休未満",IF(0.214&gt;AM62,"4週6休未満")))))</f>
        <v>4週8休以上</v>
      </c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</row>
    <row r="64" spans="2:63" ht="13.5" customHeight="1" x14ac:dyDescent="0.15">
      <c r="B64" s="6" t="s">
        <v>4</v>
      </c>
      <c r="C64" s="79">
        <f>C57+MONTH(1)</f>
        <v>11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1" t="s">
        <v>7</v>
      </c>
      <c r="AI64" s="84" t="s">
        <v>18</v>
      </c>
      <c r="AK64" s="78" t="s">
        <v>9</v>
      </c>
      <c r="AL64" s="61" t="s">
        <v>20</v>
      </c>
      <c r="AM64" s="65">
        <f>COUNTIF(C68:AG68,"")+COUNTIF(C68:AG68,"○")</f>
        <v>31</v>
      </c>
    </row>
    <row r="65" spans="2:63" x14ac:dyDescent="0.15">
      <c r="B65" s="7" t="s">
        <v>6</v>
      </c>
      <c r="C65" s="14">
        <f>DATE($M$8,C64,1)</f>
        <v>46327</v>
      </c>
      <c r="D65" s="14">
        <f t="shared" ref="D65:AF65" si="15">C65+1</f>
        <v>46328</v>
      </c>
      <c r="E65" s="14">
        <f t="shared" si="15"/>
        <v>46329</v>
      </c>
      <c r="F65" s="14">
        <f t="shared" si="15"/>
        <v>46330</v>
      </c>
      <c r="G65" s="14">
        <f t="shared" si="15"/>
        <v>46331</v>
      </c>
      <c r="H65" s="14">
        <f t="shared" si="15"/>
        <v>46332</v>
      </c>
      <c r="I65" s="14">
        <f t="shared" si="15"/>
        <v>46333</v>
      </c>
      <c r="J65" s="14">
        <f t="shared" si="15"/>
        <v>46334</v>
      </c>
      <c r="K65" s="14">
        <f t="shared" si="15"/>
        <v>46335</v>
      </c>
      <c r="L65" s="14">
        <f t="shared" si="15"/>
        <v>46336</v>
      </c>
      <c r="M65" s="14">
        <f t="shared" si="15"/>
        <v>46337</v>
      </c>
      <c r="N65" s="14">
        <f t="shared" si="15"/>
        <v>46338</v>
      </c>
      <c r="O65" s="14">
        <f t="shared" si="15"/>
        <v>46339</v>
      </c>
      <c r="P65" s="14">
        <f t="shared" si="15"/>
        <v>46340</v>
      </c>
      <c r="Q65" s="14">
        <f t="shared" si="15"/>
        <v>46341</v>
      </c>
      <c r="R65" s="14">
        <f t="shared" si="15"/>
        <v>46342</v>
      </c>
      <c r="S65" s="14">
        <f t="shared" si="15"/>
        <v>46343</v>
      </c>
      <c r="T65" s="14">
        <f t="shared" si="15"/>
        <v>46344</v>
      </c>
      <c r="U65" s="14">
        <f t="shared" si="15"/>
        <v>46345</v>
      </c>
      <c r="V65" s="14">
        <f t="shared" si="15"/>
        <v>46346</v>
      </c>
      <c r="W65" s="14">
        <f t="shared" si="15"/>
        <v>46347</v>
      </c>
      <c r="X65" s="14">
        <f t="shared" si="15"/>
        <v>46348</v>
      </c>
      <c r="Y65" s="14">
        <f t="shared" si="15"/>
        <v>46349</v>
      </c>
      <c r="Z65" s="14">
        <f t="shared" si="15"/>
        <v>46350</v>
      </c>
      <c r="AA65" s="14">
        <f t="shared" si="15"/>
        <v>46351</v>
      </c>
      <c r="AB65" s="14">
        <f t="shared" si="15"/>
        <v>46352</v>
      </c>
      <c r="AC65" s="14">
        <f t="shared" si="15"/>
        <v>46353</v>
      </c>
      <c r="AD65" s="14">
        <f t="shared" si="15"/>
        <v>46354</v>
      </c>
      <c r="AE65" s="14">
        <f t="shared" si="15"/>
        <v>46355</v>
      </c>
      <c r="AF65" s="14">
        <f t="shared" si="15"/>
        <v>46356</v>
      </c>
      <c r="AG65" s="15" t="s">
        <v>21</v>
      </c>
      <c r="AH65" s="82"/>
      <c r="AI65" s="85"/>
      <c r="AK65" s="78"/>
      <c r="AL65" s="61" t="s">
        <v>28</v>
      </c>
      <c r="AM65" s="66">
        <f>COUNTIF(C68:AG68,"○")</f>
        <v>8</v>
      </c>
    </row>
    <row r="66" spans="2:63" x14ac:dyDescent="0.15">
      <c r="B66" s="7" t="s">
        <v>3</v>
      </c>
      <c r="C66" s="15" t="str">
        <f t="shared" ref="C66:AF66" si="16">TEXT(WEEKDAY(+C65),"aaa")</f>
        <v>日</v>
      </c>
      <c r="D66" s="15" t="str">
        <f t="shared" si="16"/>
        <v>月</v>
      </c>
      <c r="E66" s="15" t="str">
        <f t="shared" si="16"/>
        <v>火</v>
      </c>
      <c r="F66" s="15" t="str">
        <f t="shared" si="16"/>
        <v>水</v>
      </c>
      <c r="G66" s="15" t="str">
        <f t="shared" si="16"/>
        <v>木</v>
      </c>
      <c r="H66" s="15" t="str">
        <f t="shared" si="16"/>
        <v>金</v>
      </c>
      <c r="I66" s="15" t="str">
        <f t="shared" si="16"/>
        <v>土</v>
      </c>
      <c r="J66" s="15" t="str">
        <f t="shared" si="16"/>
        <v>日</v>
      </c>
      <c r="K66" s="15" t="str">
        <f t="shared" si="16"/>
        <v>月</v>
      </c>
      <c r="L66" s="15" t="str">
        <f t="shared" si="16"/>
        <v>火</v>
      </c>
      <c r="M66" s="15" t="str">
        <f t="shared" si="16"/>
        <v>水</v>
      </c>
      <c r="N66" s="15" t="str">
        <f t="shared" si="16"/>
        <v>木</v>
      </c>
      <c r="O66" s="15" t="str">
        <f t="shared" si="16"/>
        <v>金</v>
      </c>
      <c r="P66" s="15" t="str">
        <f t="shared" si="16"/>
        <v>土</v>
      </c>
      <c r="Q66" s="15" t="str">
        <f t="shared" si="16"/>
        <v>日</v>
      </c>
      <c r="R66" s="15" t="str">
        <f t="shared" si="16"/>
        <v>月</v>
      </c>
      <c r="S66" s="15" t="str">
        <f t="shared" si="16"/>
        <v>火</v>
      </c>
      <c r="T66" s="15" t="str">
        <f t="shared" si="16"/>
        <v>水</v>
      </c>
      <c r="U66" s="15" t="str">
        <f t="shared" si="16"/>
        <v>木</v>
      </c>
      <c r="V66" s="15" t="str">
        <f t="shared" si="16"/>
        <v>金</v>
      </c>
      <c r="W66" s="15" t="str">
        <f t="shared" si="16"/>
        <v>土</v>
      </c>
      <c r="X66" s="15" t="str">
        <f t="shared" si="16"/>
        <v>日</v>
      </c>
      <c r="Y66" s="15" t="str">
        <f t="shared" si="16"/>
        <v>月</v>
      </c>
      <c r="Z66" s="15" t="str">
        <f t="shared" si="16"/>
        <v>火</v>
      </c>
      <c r="AA66" s="15" t="str">
        <f t="shared" si="16"/>
        <v>水</v>
      </c>
      <c r="AB66" s="15" t="str">
        <f t="shared" si="16"/>
        <v>木</v>
      </c>
      <c r="AC66" s="15" t="str">
        <f t="shared" si="16"/>
        <v>金</v>
      </c>
      <c r="AD66" s="15" t="str">
        <f t="shared" si="16"/>
        <v>土</v>
      </c>
      <c r="AE66" s="15" t="str">
        <f t="shared" si="16"/>
        <v>日</v>
      </c>
      <c r="AF66" s="15" t="str">
        <f t="shared" si="16"/>
        <v>月</v>
      </c>
      <c r="AG66" s="15" t="s">
        <v>21</v>
      </c>
      <c r="AH66" s="82"/>
      <c r="AI66" s="85"/>
      <c r="AK66" s="78"/>
      <c r="AL66" s="61" t="s">
        <v>27</v>
      </c>
      <c r="AM66" s="67">
        <f>IFERROR(+AM65/AM64,"")</f>
        <v>0.25806451612903225</v>
      </c>
      <c r="AN66" s="71" t="str">
        <f>IF(AM66="","",IF(AM66&gt;=0.285,"4週8休以上",IF(AM66&gt;=0.25,"4週7休以上4週8休未満",IF(AM66&gt;=0.214,"4週6休以上4週7休未満",IF(0.214&gt;AM66,"4週6休未満")))))</f>
        <v>4週7休以上4週8休未満</v>
      </c>
    </row>
    <row r="67" spans="2:63" s="2" customFormat="1" ht="60" customHeight="1" x14ac:dyDescent="0.15">
      <c r="B67" s="8" t="s">
        <v>0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83"/>
      <c r="AI67" s="86"/>
      <c r="AK67" s="87" t="s">
        <v>11</v>
      </c>
      <c r="AL67" s="62" t="s">
        <v>20</v>
      </c>
      <c r="AM67" s="68">
        <f>COUNTIF(C69:AG69,"")+COUNTIF(C69:AG69,"●")</f>
        <v>31</v>
      </c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</row>
    <row r="68" spans="2:63" s="3" customFormat="1" x14ac:dyDescent="0.15">
      <c r="B68" s="7" t="s">
        <v>9</v>
      </c>
      <c r="C68" s="15"/>
      <c r="D68" s="15"/>
      <c r="E68" s="15"/>
      <c r="F68" s="15" t="s">
        <v>17</v>
      </c>
      <c r="G68" s="15" t="s">
        <v>17</v>
      </c>
      <c r="H68" s="15"/>
      <c r="I68" s="15"/>
      <c r="J68" s="15"/>
      <c r="K68" s="15"/>
      <c r="L68" s="15"/>
      <c r="M68" s="15" t="s">
        <v>17</v>
      </c>
      <c r="N68" s="15" t="s">
        <v>17</v>
      </c>
      <c r="O68" s="15"/>
      <c r="P68" s="15"/>
      <c r="Q68" s="15"/>
      <c r="R68" s="15"/>
      <c r="S68" s="15"/>
      <c r="T68" s="15" t="s">
        <v>17</v>
      </c>
      <c r="U68" s="15" t="s">
        <v>17</v>
      </c>
      <c r="V68" s="15"/>
      <c r="W68" s="15"/>
      <c r="X68" s="15"/>
      <c r="Y68" s="15"/>
      <c r="Z68" s="15"/>
      <c r="AA68" s="15" t="s">
        <v>17</v>
      </c>
      <c r="AB68" s="15" t="s">
        <v>17</v>
      </c>
      <c r="AC68" s="15"/>
      <c r="AD68" s="15"/>
      <c r="AE68" s="15"/>
      <c r="AF68" s="15"/>
      <c r="AG68" s="15"/>
      <c r="AH68" s="41">
        <f>COUNTIF(C68:AG68,"○")</f>
        <v>8</v>
      </c>
      <c r="AI68" s="47">
        <f>+AH68+AI61</f>
        <v>57</v>
      </c>
      <c r="AK68" s="87"/>
      <c r="AL68" s="61" t="s">
        <v>28</v>
      </c>
      <c r="AM68" s="66">
        <f>COUNTIF(C69:AG69,"●")</f>
        <v>8</v>
      </c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</row>
    <row r="69" spans="2:63" s="3" customFormat="1" x14ac:dyDescent="0.15">
      <c r="B69" s="9" t="s">
        <v>11</v>
      </c>
      <c r="C69" s="17"/>
      <c r="D69" s="17"/>
      <c r="E69" s="17"/>
      <c r="F69" s="17" t="s">
        <v>5</v>
      </c>
      <c r="G69" s="17" t="s">
        <v>5</v>
      </c>
      <c r="H69" s="17"/>
      <c r="I69" s="17"/>
      <c r="J69" s="17"/>
      <c r="K69" s="17"/>
      <c r="L69" s="17"/>
      <c r="M69" s="17" t="s">
        <v>5</v>
      </c>
      <c r="N69" s="17" t="s">
        <v>5</v>
      </c>
      <c r="O69" s="17"/>
      <c r="P69" s="17"/>
      <c r="Q69" s="17"/>
      <c r="R69" s="17"/>
      <c r="S69" s="17"/>
      <c r="T69" s="17" t="s">
        <v>5</v>
      </c>
      <c r="U69" s="17" t="s">
        <v>5</v>
      </c>
      <c r="V69" s="17"/>
      <c r="W69" s="17"/>
      <c r="X69" s="17"/>
      <c r="Y69" s="17"/>
      <c r="Z69" s="17"/>
      <c r="AA69" s="17" t="s">
        <v>5</v>
      </c>
      <c r="AB69" s="17" t="s">
        <v>5</v>
      </c>
      <c r="AC69" s="17"/>
      <c r="AD69" s="17"/>
      <c r="AE69" s="17"/>
      <c r="AF69" s="17"/>
      <c r="AG69" s="17"/>
      <c r="AH69" s="42">
        <f>COUNTIF(C69:AG69,"●")</f>
        <v>8</v>
      </c>
      <c r="AI69" s="48">
        <f>+AH69+AI62</f>
        <v>57</v>
      </c>
      <c r="AK69" s="87"/>
      <c r="AL69" s="61" t="s">
        <v>27</v>
      </c>
      <c r="AM69" s="67">
        <f>IFERROR(+AM68/AM67,"")</f>
        <v>0.25806451612903225</v>
      </c>
      <c r="AN69" s="71" t="str">
        <f>IF(AM69="","",IF(AM69&gt;=0.285,"4週8休以上",IF(AM69&gt;=0.25,"4週7休以上4週8休未満",IF(AM69&gt;=0.214,"4週6休以上4週7休未満",IF(0.214&gt;AM69,"4週6休未満")))))</f>
        <v>4週7休以上4週8休未満</v>
      </c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</row>
    <row r="71" spans="2:63" ht="13.5" customHeight="1" x14ac:dyDescent="0.15">
      <c r="B71" s="6" t="s">
        <v>4</v>
      </c>
      <c r="C71" s="79">
        <f>C64+MONTH(1)</f>
        <v>12</v>
      </c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1" t="s">
        <v>7</v>
      </c>
      <c r="AI71" s="84" t="s">
        <v>18</v>
      </c>
      <c r="AK71" s="78" t="s">
        <v>9</v>
      </c>
      <c r="AL71" s="61" t="s">
        <v>20</v>
      </c>
      <c r="AM71" s="65">
        <f>COUNTIF(C75:AG75,"")+COUNTIF(C75:AG75,"○")</f>
        <v>28</v>
      </c>
    </row>
    <row r="72" spans="2:63" x14ac:dyDescent="0.15">
      <c r="B72" s="7" t="s">
        <v>6</v>
      </c>
      <c r="C72" s="14">
        <f>DATE($M$8,C71,1)</f>
        <v>46357</v>
      </c>
      <c r="D72" s="14">
        <f t="shared" ref="D72:AG72" si="17">C72+1</f>
        <v>46358</v>
      </c>
      <c r="E72" s="14">
        <f t="shared" si="17"/>
        <v>46359</v>
      </c>
      <c r="F72" s="14">
        <f t="shared" si="17"/>
        <v>46360</v>
      </c>
      <c r="G72" s="14">
        <f t="shared" si="17"/>
        <v>46361</v>
      </c>
      <c r="H72" s="14">
        <f t="shared" si="17"/>
        <v>46362</v>
      </c>
      <c r="I72" s="14">
        <f t="shared" si="17"/>
        <v>46363</v>
      </c>
      <c r="J72" s="14">
        <f t="shared" si="17"/>
        <v>46364</v>
      </c>
      <c r="K72" s="14">
        <f t="shared" si="17"/>
        <v>46365</v>
      </c>
      <c r="L72" s="14">
        <f t="shared" si="17"/>
        <v>46366</v>
      </c>
      <c r="M72" s="14">
        <f t="shared" si="17"/>
        <v>46367</v>
      </c>
      <c r="N72" s="14">
        <f t="shared" si="17"/>
        <v>46368</v>
      </c>
      <c r="O72" s="14">
        <f t="shared" si="17"/>
        <v>46369</v>
      </c>
      <c r="P72" s="14">
        <f t="shared" si="17"/>
        <v>46370</v>
      </c>
      <c r="Q72" s="14">
        <f t="shared" si="17"/>
        <v>46371</v>
      </c>
      <c r="R72" s="14">
        <f t="shared" si="17"/>
        <v>46372</v>
      </c>
      <c r="S72" s="14">
        <f t="shared" si="17"/>
        <v>46373</v>
      </c>
      <c r="T72" s="14">
        <f t="shared" si="17"/>
        <v>46374</v>
      </c>
      <c r="U72" s="14">
        <f t="shared" si="17"/>
        <v>46375</v>
      </c>
      <c r="V72" s="14">
        <f t="shared" si="17"/>
        <v>46376</v>
      </c>
      <c r="W72" s="14">
        <f t="shared" si="17"/>
        <v>46377</v>
      </c>
      <c r="X72" s="14">
        <f t="shared" si="17"/>
        <v>46378</v>
      </c>
      <c r="Y72" s="14">
        <f t="shared" si="17"/>
        <v>46379</v>
      </c>
      <c r="Z72" s="14">
        <f t="shared" si="17"/>
        <v>46380</v>
      </c>
      <c r="AA72" s="14">
        <f t="shared" si="17"/>
        <v>46381</v>
      </c>
      <c r="AB72" s="14">
        <f t="shared" si="17"/>
        <v>46382</v>
      </c>
      <c r="AC72" s="14">
        <f t="shared" si="17"/>
        <v>46383</v>
      </c>
      <c r="AD72" s="14">
        <f t="shared" si="17"/>
        <v>46384</v>
      </c>
      <c r="AE72" s="18">
        <f t="shared" si="17"/>
        <v>46385</v>
      </c>
      <c r="AF72" s="18">
        <f t="shared" si="17"/>
        <v>46386</v>
      </c>
      <c r="AG72" s="18">
        <f t="shared" si="17"/>
        <v>46387</v>
      </c>
      <c r="AH72" s="82"/>
      <c r="AI72" s="85"/>
      <c r="AK72" s="78"/>
      <c r="AL72" s="61" t="s">
        <v>28</v>
      </c>
      <c r="AM72" s="66">
        <f>COUNTIF(C75:AG75,"○")</f>
        <v>8</v>
      </c>
    </row>
    <row r="73" spans="2:63" x14ac:dyDescent="0.15">
      <c r="B73" s="7" t="s">
        <v>3</v>
      </c>
      <c r="C73" s="15" t="str">
        <f t="shared" ref="C73:AG73" si="18">TEXT(WEEKDAY(+C72),"aaa")</f>
        <v>火</v>
      </c>
      <c r="D73" s="15" t="str">
        <f t="shared" si="18"/>
        <v>水</v>
      </c>
      <c r="E73" s="15" t="str">
        <f t="shared" si="18"/>
        <v>木</v>
      </c>
      <c r="F73" s="15" t="str">
        <f t="shared" si="18"/>
        <v>金</v>
      </c>
      <c r="G73" s="15" t="str">
        <f t="shared" si="18"/>
        <v>土</v>
      </c>
      <c r="H73" s="15" t="str">
        <f t="shared" si="18"/>
        <v>日</v>
      </c>
      <c r="I73" s="15" t="str">
        <f t="shared" si="18"/>
        <v>月</v>
      </c>
      <c r="J73" s="15" t="str">
        <f t="shared" si="18"/>
        <v>火</v>
      </c>
      <c r="K73" s="15" t="str">
        <f t="shared" si="18"/>
        <v>水</v>
      </c>
      <c r="L73" s="15" t="str">
        <f t="shared" si="18"/>
        <v>木</v>
      </c>
      <c r="M73" s="15" t="str">
        <f t="shared" si="18"/>
        <v>金</v>
      </c>
      <c r="N73" s="15" t="str">
        <f t="shared" si="18"/>
        <v>土</v>
      </c>
      <c r="O73" s="15" t="str">
        <f t="shared" si="18"/>
        <v>日</v>
      </c>
      <c r="P73" s="15" t="str">
        <f t="shared" si="18"/>
        <v>月</v>
      </c>
      <c r="Q73" s="15" t="str">
        <f t="shared" si="18"/>
        <v>火</v>
      </c>
      <c r="R73" s="15" t="str">
        <f t="shared" si="18"/>
        <v>水</v>
      </c>
      <c r="S73" s="15" t="str">
        <f t="shared" si="18"/>
        <v>木</v>
      </c>
      <c r="T73" s="15" t="str">
        <f t="shared" si="18"/>
        <v>金</v>
      </c>
      <c r="U73" s="15" t="str">
        <f t="shared" si="18"/>
        <v>土</v>
      </c>
      <c r="V73" s="15" t="str">
        <f t="shared" si="18"/>
        <v>日</v>
      </c>
      <c r="W73" s="15" t="str">
        <f t="shared" si="18"/>
        <v>月</v>
      </c>
      <c r="X73" s="15" t="str">
        <f t="shared" si="18"/>
        <v>火</v>
      </c>
      <c r="Y73" s="15" t="str">
        <f t="shared" si="18"/>
        <v>水</v>
      </c>
      <c r="Z73" s="15" t="str">
        <f t="shared" si="18"/>
        <v>木</v>
      </c>
      <c r="AA73" s="15" t="str">
        <f t="shared" si="18"/>
        <v>金</v>
      </c>
      <c r="AB73" s="15" t="str">
        <f t="shared" si="18"/>
        <v>土</v>
      </c>
      <c r="AC73" s="15" t="str">
        <f t="shared" si="18"/>
        <v>日</v>
      </c>
      <c r="AD73" s="15" t="str">
        <f t="shared" si="18"/>
        <v>月</v>
      </c>
      <c r="AE73" s="19" t="str">
        <f t="shared" si="18"/>
        <v>火</v>
      </c>
      <c r="AF73" s="19" t="str">
        <f t="shared" si="18"/>
        <v>水</v>
      </c>
      <c r="AG73" s="19" t="str">
        <f t="shared" si="18"/>
        <v>木</v>
      </c>
      <c r="AH73" s="82"/>
      <c r="AI73" s="85"/>
      <c r="AK73" s="78"/>
      <c r="AL73" s="61" t="s">
        <v>27</v>
      </c>
      <c r="AM73" s="67">
        <f>IFERROR(+AM72/AM71,"")</f>
        <v>0.2857142857142857</v>
      </c>
      <c r="AN73" s="71" t="str">
        <f>IF(AM73="","",IF(AM73&gt;=0.285,"4週8休以上",IF(AM73&gt;=0.25,"4週7休以上4週8休未満",IF(AM73&gt;=0.214,"4週6休以上4週7休未満",IF(0.214&gt;AM73,"4週6休未満")))))</f>
        <v>4週8休以上</v>
      </c>
    </row>
    <row r="74" spans="2:63" s="2" customFormat="1" ht="60" customHeight="1" x14ac:dyDescent="0.15">
      <c r="B74" s="8" t="s">
        <v>0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20"/>
      <c r="AF74" s="20"/>
      <c r="AG74" s="20"/>
      <c r="AH74" s="83"/>
      <c r="AI74" s="86"/>
      <c r="AK74" s="87" t="s">
        <v>11</v>
      </c>
      <c r="AL74" s="62" t="s">
        <v>20</v>
      </c>
      <c r="AM74" s="68">
        <f>COUNTIF(C76:AG76,"")+COUNTIF(C76:AG76,"●")</f>
        <v>28</v>
      </c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</row>
    <row r="75" spans="2:63" s="3" customFormat="1" x14ac:dyDescent="0.15">
      <c r="B75" s="7" t="s">
        <v>9</v>
      </c>
      <c r="C75" s="15"/>
      <c r="D75" s="15" t="s">
        <v>17</v>
      </c>
      <c r="E75" s="15" t="s">
        <v>17</v>
      </c>
      <c r="F75" s="15"/>
      <c r="G75" s="15"/>
      <c r="H75" s="15"/>
      <c r="I75" s="15"/>
      <c r="J75" s="15"/>
      <c r="K75" s="15" t="s">
        <v>17</v>
      </c>
      <c r="L75" s="15" t="s">
        <v>17</v>
      </c>
      <c r="M75" s="15"/>
      <c r="N75" s="15"/>
      <c r="O75" s="15"/>
      <c r="P75" s="15"/>
      <c r="Q75" s="15"/>
      <c r="R75" s="15" t="s">
        <v>17</v>
      </c>
      <c r="S75" s="15" t="s">
        <v>17</v>
      </c>
      <c r="T75" s="15"/>
      <c r="U75" s="15"/>
      <c r="V75" s="15"/>
      <c r="W75" s="15"/>
      <c r="X75" s="15"/>
      <c r="Y75" s="15" t="s">
        <v>17</v>
      </c>
      <c r="Z75" s="15" t="s">
        <v>17</v>
      </c>
      <c r="AA75" s="15"/>
      <c r="AB75" s="15"/>
      <c r="AC75" s="15"/>
      <c r="AD75" s="15"/>
      <c r="AE75" s="19" t="s">
        <v>21</v>
      </c>
      <c r="AF75" s="19" t="s">
        <v>21</v>
      </c>
      <c r="AG75" s="19" t="s">
        <v>21</v>
      </c>
      <c r="AH75" s="41">
        <f>COUNTIF(C75:AG75,"○")</f>
        <v>8</v>
      </c>
      <c r="AI75" s="47">
        <f>+AH75+AI68</f>
        <v>65</v>
      </c>
      <c r="AK75" s="87"/>
      <c r="AL75" s="61" t="s">
        <v>28</v>
      </c>
      <c r="AM75" s="66">
        <f>COUNTIF(C76:AG76,"●")</f>
        <v>8</v>
      </c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</row>
    <row r="76" spans="2:63" s="3" customFormat="1" x14ac:dyDescent="0.15">
      <c r="B76" s="9" t="s">
        <v>11</v>
      </c>
      <c r="C76" s="17"/>
      <c r="D76" s="17" t="s">
        <v>5</v>
      </c>
      <c r="E76" s="17" t="s">
        <v>5</v>
      </c>
      <c r="F76" s="17"/>
      <c r="G76" s="17"/>
      <c r="H76" s="17"/>
      <c r="I76" s="17"/>
      <c r="J76" s="17"/>
      <c r="K76" s="17" t="s">
        <v>5</v>
      </c>
      <c r="L76" s="17" t="s">
        <v>5</v>
      </c>
      <c r="M76" s="17"/>
      <c r="N76" s="17"/>
      <c r="O76" s="17"/>
      <c r="P76" s="17"/>
      <c r="Q76" s="17"/>
      <c r="R76" s="17" t="s">
        <v>5</v>
      </c>
      <c r="S76" s="17" t="s">
        <v>5</v>
      </c>
      <c r="T76" s="17"/>
      <c r="U76" s="17"/>
      <c r="V76" s="17"/>
      <c r="W76" s="17"/>
      <c r="X76" s="17"/>
      <c r="Y76" s="17" t="s">
        <v>5</v>
      </c>
      <c r="Z76" s="17" t="s">
        <v>5</v>
      </c>
      <c r="AA76" s="17"/>
      <c r="AB76" s="17"/>
      <c r="AC76" s="17"/>
      <c r="AD76" s="17"/>
      <c r="AE76" s="21" t="s">
        <v>21</v>
      </c>
      <c r="AF76" s="21" t="s">
        <v>21</v>
      </c>
      <c r="AG76" s="21" t="s">
        <v>21</v>
      </c>
      <c r="AH76" s="42">
        <f>COUNTIF(C76:AG76,"●")</f>
        <v>8</v>
      </c>
      <c r="AI76" s="48">
        <f>+AH76+AI69</f>
        <v>65</v>
      </c>
      <c r="AK76" s="87"/>
      <c r="AL76" s="61" t="s">
        <v>27</v>
      </c>
      <c r="AM76" s="67">
        <f>IFERROR(+AM75/AM74,"")</f>
        <v>0.2857142857142857</v>
      </c>
      <c r="AN76" s="71" t="str">
        <f>IF(AM76="","",IF(AM76&gt;=0.285,"4週8休以上",IF(AM76&gt;=0.25,"4週7休以上4週8休未満",IF(AM76&gt;=0.214,"4週6休以上4週7休未満",IF(0.214&gt;AM76,"4週6休未満")))))</f>
        <v>4週8休以上</v>
      </c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</row>
    <row r="78" spans="2:63" ht="13.5" customHeight="1" x14ac:dyDescent="0.15">
      <c r="B78" s="6" t="s">
        <v>4</v>
      </c>
      <c r="C78" s="79">
        <f>MONTH(C71+1)</f>
        <v>1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1" t="s">
        <v>7</v>
      </c>
      <c r="AI78" s="84" t="s">
        <v>18</v>
      </c>
      <c r="AK78" s="78" t="s">
        <v>9</v>
      </c>
      <c r="AL78" s="61" t="s">
        <v>20</v>
      </c>
      <c r="AM78" s="65">
        <f>COUNTIF(C82:AG82,"")+COUNTIF(C82:AG82,"○")</f>
        <v>28</v>
      </c>
    </row>
    <row r="79" spans="2:63" x14ac:dyDescent="0.15">
      <c r="B79" s="7" t="s">
        <v>6</v>
      </c>
      <c r="C79" s="18">
        <f>DATE($M$8+1,C78,1)</f>
        <v>46388</v>
      </c>
      <c r="D79" s="18">
        <f t="shared" ref="D79:AG79" si="19">C79+1</f>
        <v>46389</v>
      </c>
      <c r="E79" s="18">
        <f t="shared" si="19"/>
        <v>46390</v>
      </c>
      <c r="F79" s="14">
        <f t="shared" si="19"/>
        <v>46391</v>
      </c>
      <c r="G79" s="14">
        <f t="shared" si="19"/>
        <v>46392</v>
      </c>
      <c r="H79" s="14">
        <f t="shared" si="19"/>
        <v>46393</v>
      </c>
      <c r="I79" s="14">
        <f t="shared" si="19"/>
        <v>46394</v>
      </c>
      <c r="J79" s="14">
        <f t="shared" si="19"/>
        <v>46395</v>
      </c>
      <c r="K79" s="14">
        <f t="shared" si="19"/>
        <v>46396</v>
      </c>
      <c r="L79" s="14">
        <f t="shared" si="19"/>
        <v>46397</v>
      </c>
      <c r="M79" s="14">
        <f t="shared" si="19"/>
        <v>46398</v>
      </c>
      <c r="N79" s="14">
        <f t="shared" si="19"/>
        <v>46399</v>
      </c>
      <c r="O79" s="14">
        <f t="shared" si="19"/>
        <v>46400</v>
      </c>
      <c r="P79" s="14">
        <f t="shared" si="19"/>
        <v>46401</v>
      </c>
      <c r="Q79" s="14">
        <f t="shared" si="19"/>
        <v>46402</v>
      </c>
      <c r="R79" s="14">
        <f t="shared" si="19"/>
        <v>46403</v>
      </c>
      <c r="S79" s="14">
        <f t="shared" si="19"/>
        <v>46404</v>
      </c>
      <c r="T79" s="14">
        <f t="shared" si="19"/>
        <v>46405</v>
      </c>
      <c r="U79" s="14">
        <f t="shared" si="19"/>
        <v>46406</v>
      </c>
      <c r="V79" s="14">
        <f t="shared" si="19"/>
        <v>46407</v>
      </c>
      <c r="W79" s="14">
        <f t="shared" si="19"/>
        <v>46408</v>
      </c>
      <c r="X79" s="14">
        <f t="shared" si="19"/>
        <v>46409</v>
      </c>
      <c r="Y79" s="14">
        <f t="shared" si="19"/>
        <v>46410</v>
      </c>
      <c r="Z79" s="14">
        <f t="shared" si="19"/>
        <v>46411</v>
      </c>
      <c r="AA79" s="14">
        <f t="shared" si="19"/>
        <v>46412</v>
      </c>
      <c r="AB79" s="14">
        <f t="shared" si="19"/>
        <v>46413</v>
      </c>
      <c r="AC79" s="14">
        <f t="shared" si="19"/>
        <v>46414</v>
      </c>
      <c r="AD79" s="14">
        <f t="shared" si="19"/>
        <v>46415</v>
      </c>
      <c r="AE79" s="14">
        <f t="shared" si="19"/>
        <v>46416</v>
      </c>
      <c r="AF79" s="14">
        <f t="shared" si="19"/>
        <v>46417</v>
      </c>
      <c r="AG79" s="14">
        <f t="shared" si="19"/>
        <v>46418</v>
      </c>
      <c r="AH79" s="82"/>
      <c r="AI79" s="85"/>
      <c r="AK79" s="78"/>
      <c r="AL79" s="61" t="s">
        <v>28</v>
      </c>
      <c r="AM79" s="66">
        <f>COUNTIF(C82:AG82,"○")</f>
        <v>8</v>
      </c>
    </row>
    <row r="80" spans="2:63" x14ac:dyDescent="0.15">
      <c r="B80" s="7" t="s">
        <v>3</v>
      </c>
      <c r="C80" s="19" t="str">
        <f t="shared" ref="C80:AG80" si="20">TEXT(WEEKDAY(+C79),"aaa")</f>
        <v>金</v>
      </c>
      <c r="D80" s="19" t="str">
        <f t="shared" si="20"/>
        <v>土</v>
      </c>
      <c r="E80" s="19" t="str">
        <f t="shared" si="20"/>
        <v>日</v>
      </c>
      <c r="F80" s="15" t="str">
        <f t="shared" si="20"/>
        <v>月</v>
      </c>
      <c r="G80" s="15" t="str">
        <f t="shared" si="20"/>
        <v>火</v>
      </c>
      <c r="H80" s="15" t="str">
        <f t="shared" si="20"/>
        <v>水</v>
      </c>
      <c r="I80" s="15" t="str">
        <f t="shared" si="20"/>
        <v>木</v>
      </c>
      <c r="J80" s="15" t="str">
        <f t="shared" si="20"/>
        <v>金</v>
      </c>
      <c r="K80" s="15" t="str">
        <f t="shared" si="20"/>
        <v>土</v>
      </c>
      <c r="L80" s="15" t="str">
        <f t="shared" si="20"/>
        <v>日</v>
      </c>
      <c r="M80" s="15" t="str">
        <f t="shared" si="20"/>
        <v>月</v>
      </c>
      <c r="N80" s="15" t="str">
        <f t="shared" si="20"/>
        <v>火</v>
      </c>
      <c r="O80" s="15" t="str">
        <f t="shared" si="20"/>
        <v>水</v>
      </c>
      <c r="P80" s="15" t="str">
        <f t="shared" si="20"/>
        <v>木</v>
      </c>
      <c r="Q80" s="15" t="str">
        <f t="shared" si="20"/>
        <v>金</v>
      </c>
      <c r="R80" s="15" t="str">
        <f t="shared" si="20"/>
        <v>土</v>
      </c>
      <c r="S80" s="15" t="str">
        <f t="shared" si="20"/>
        <v>日</v>
      </c>
      <c r="T80" s="15" t="str">
        <f t="shared" si="20"/>
        <v>月</v>
      </c>
      <c r="U80" s="15" t="str">
        <f t="shared" si="20"/>
        <v>火</v>
      </c>
      <c r="V80" s="15" t="str">
        <f t="shared" si="20"/>
        <v>水</v>
      </c>
      <c r="W80" s="15" t="str">
        <f t="shared" si="20"/>
        <v>木</v>
      </c>
      <c r="X80" s="15" t="str">
        <f t="shared" si="20"/>
        <v>金</v>
      </c>
      <c r="Y80" s="15" t="str">
        <f t="shared" si="20"/>
        <v>土</v>
      </c>
      <c r="Z80" s="15" t="str">
        <f t="shared" si="20"/>
        <v>日</v>
      </c>
      <c r="AA80" s="15" t="str">
        <f t="shared" si="20"/>
        <v>月</v>
      </c>
      <c r="AB80" s="15" t="str">
        <f t="shared" si="20"/>
        <v>火</v>
      </c>
      <c r="AC80" s="15" t="str">
        <f t="shared" si="20"/>
        <v>水</v>
      </c>
      <c r="AD80" s="15" t="str">
        <f t="shared" si="20"/>
        <v>木</v>
      </c>
      <c r="AE80" s="15" t="str">
        <f t="shared" si="20"/>
        <v>金</v>
      </c>
      <c r="AF80" s="15" t="str">
        <f t="shared" si="20"/>
        <v>土</v>
      </c>
      <c r="AG80" s="15" t="str">
        <f t="shared" si="20"/>
        <v>日</v>
      </c>
      <c r="AH80" s="82"/>
      <c r="AI80" s="85"/>
      <c r="AK80" s="78"/>
      <c r="AL80" s="61" t="s">
        <v>27</v>
      </c>
      <c r="AM80" s="67">
        <f>IFERROR(+AM79/AM78,"")</f>
        <v>0.2857142857142857</v>
      </c>
      <c r="AN80" s="71" t="str">
        <f>IF(AM80="","",IF(AM80&gt;=0.285,"4週8休以上",IF(AM80&gt;=0.25,"4週7休以上4週8休未満",IF(AM80&gt;=0.214,"4週6休以上4週7休未満",IF(0.214&gt;AM80,"4週6休未満")))))</f>
        <v>4週8休以上</v>
      </c>
    </row>
    <row r="81" spans="2:63" s="2" customFormat="1" ht="60" customHeight="1" x14ac:dyDescent="0.15">
      <c r="B81" s="8" t="s">
        <v>0</v>
      </c>
      <c r="C81" s="20"/>
      <c r="D81" s="20"/>
      <c r="E81" s="20"/>
      <c r="F81" s="16"/>
      <c r="G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83"/>
      <c r="AI81" s="86"/>
      <c r="AK81" s="87" t="s">
        <v>11</v>
      </c>
      <c r="AL81" s="62" t="s">
        <v>20</v>
      </c>
      <c r="AM81" s="68">
        <f>COUNTIF(C83:AG83,"")+COUNTIF(C83:AG83,"●")</f>
        <v>28</v>
      </c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</row>
    <row r="82" spans="2:63" s="3" customFormat="1" x14ac:dyDescent="0.15">
      <c r="B82" s="7" t="s">
        <v>9</v>
      </c>
      <c r="C82" s="19" t="s">
        <v>21</v>
      </c>
      <c r="D82" s="19" t="s">
        <v>21</v>
      </c>
      <c r="E82" s="19" t="s">
        <v>21</v>
      </c>
      <c r="F82" s="15"/>
      <c r="G82" s="15"/>
      <c r="H82" s="15" t="s">
        <v>17</v>
      </c>
      <c r="I82" s="15" t="s">
        <v>17</v>
      </c>
      <c r="J82" s="15"/>
      <c r="K82" s="15"/>
      <c r="L82" s="15"/>
      <c r="M82" s="15"/>
      <c r="N82" s="15"/>
      <c r="O82" s="15" t="s">
        <v>17</v>
      </c>
      <c r="P82" s="15" t="s">
        <v>17</v>
      </c>
      <c r="Q82" s="15"/>
      <c r="R82" s="15"/>
      <c r="S82" s="15"/>
      <c r="T82" s="15"/>
      <c r="U82" s="15"/>
      <c r="V82" s="15" t="s">
        <v>17</v>
      </c>
      <c r="W82" s="15" t="s">
        <v>17</v>
      </c>
      <c r="X82" s="15"/>
      <c r="Y82" s="15"/>
      <c r="Z82" s="15"/>
      <c r="AA82" s="15"/>
      <c r="AB82" s="15"/>
      <c r="AC82" s="15" t="s">
        <v>17</v>
      </c>
      <c r="AD82" s="15" t="s">
        <v>17</v>
      </c>
      <c r="AE82" s="15"/>
      <c r="AF82" s="15"/>
      <c r="AG82" s="15"/>
      <c r="AH82" s="41">
        <f>COUNTIF(C82:AG82,"○")</f>
        <v>8</v>
      </c>
      <c r="AI82" s="47">
        <f>+AH82+AI75</f>
        <v>73</v>
      </c>
      <c r="AK82" s="87"/>
      <c r="AL82" s="61" t="s">
        <v>28</v>
      </c>
      <c r="AM82" s="66">
        <f>COUNTIF(C83:AG83,"●")</f>
        <v>8</v>
      </c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</row>
    <row r="83" spans="2:63" s="3" customFormat="1" x14ac:dyDescent="0.15">
      <c r="B83" s="9" t="s">
        <v>11</v>
      </c>
      <c r="C83" s="21" t="s">
        <v>21</v>
      </c>
      <c r="D83" s="21" t="s">
        <v>21</v>
      </c>
      <c r="E83" s="21" t="s">
        <v>21</v>
      </c>
      <c r="F83" s="17"/>
      <c r="G83" s="17"/>
      <c r="H83" s="17" t="s">
        <v>5</v>
      </c>
      <c r="I83" s="17" t="s">
        <v>5</v>
      </c>
      <c r="J83" s="17"/>
      <c r="K83" s="17"/>
      <c r="L83" s="17"/>
      <c r="M83" s="17"/>
      <c r="N83" s="17"/>
      <c r="O83" s="17" t="s">
        <v>5</v>
      </c>
      <c r="P83" s="17" t="s">
        <v>5</v>
      </c>
      <c r="Q83" s="17"/>
      <c r="R83" s="17"/>
      <c r="S83" s="17"/>
      <c r="T83" s="17"/>
      <c r="U83" s="17"/>
      <c r="V83" s="17" t="s">
        <v>5</v>
      </c>
      <c r="W83" s="17" t="s">
        <v>5</v>
      </c>
      <c r="X83" s="17"/>
      <c r="Y83" s="17"/>
      <c r="Z83" s="17"/>
      <c r="AA83" s="17"/>
      <c r="AB83" s="17"/>
      <c r="AC83" s="17" t="s">
        <v>5</v>
      </c>
      <c r="AD83" s="17" t="s">
        <v>5</v>
      </c>
      <c r="AE83" s="17"/>
      <c r="AF83" s="17"/>
      <c r="AG83" s="17"/>
      <c r="AH83" s="42">
        <f>COUNTIF(C83:AG83,"●")</f>
        <v>8</v>
      </c>
      <c r="AI83" s="48">
        <f>+AH83+AI76</f>
        <v>73</v>
      </c>
      <c r="AK83" s="87"/>
      <c r="AL83" s="61" t="s">
        <v>27</v>
      </c>
      <c r="AM83" s="67">
        <f>IFERROR(+AM82/AM81,"")</f>
        <v>0.2857142857142857</v>
      </c>
      <c r="AN83" s="71" t="str">
        <f>IF(AM83="","",IF(AM83&gt;=0.285,"4週8休以上",IF(AM83&gt;=0.25,"4週7休以上4週8休未満",IF(AM83&gt;=0.214,"4週6休以上4週7休未満",IF(0.214&gt;AM83,"4週6休未満")))))</f>
        <v>4週8休以上</v>
      </c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</row>
    <row r="85" spans="2:63" ht="13.5" customHeight="1" x14ac:dyDescent="0.15">
      <c r="B85" s="6" t="s">
        <v>4</v>
      </c>
      <c r="C85" s="79">
        <f>C78+MONTH(1)</f>
        <v>2</v>
      </c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1" t="s">
        <v>7</v>
      </c>
      <c r="AI85" s="84" t="s">
        <v>18</v>
      </c>
      <c r="AK85" s="78" t="s">
        <v>9</v>
      </c>
      <c r="AL85" s="61" t="s">
        <v>20</v>
      </c>
      <c r="AM85" s="65">
        <f>COUNTIF(C89:AG89,"")+COUNTIF(C89:AG89,"○")</f>
        <v>29</v>
      </c>
    </row>
    <row r="86" spans="2:63" x14ac:dyDescent="0.15">
      <c r="B86" s="7" t="s">
        <v>6</v>
      </c>
      <c r="C86" s="14">
        <f>DATE($M$8+1,C85,1)</f>
        <v>46419</v>
      </c>
      <c r="D86" s="14">
        <f t="shared" ref="D86:AE86" si="21">C86+1</f>
        <v>46420</v>
      </c>
      <c r="E86" s="14">
        <f t="shared" si="21"/>
        <v>46421</v>
      </c>
      <c r="F86" s="14">
        <f t="shared" si="21"/>
        <v>46422</v>
      </c>
      <c r="G86" s="14">
        <f t="shared" si="21"/>
        <v>46423</v>
      </c>
      <c r="H86" s="14">
        <f t="shared" si="21"/>
        <v>46424</v>
      </c>
      <c r="I86" s="14">
        <f t="shared" si="21"/>
        <v>46425</v>
      </c>
      <c r="J86" s="14">
        <f t="shared" si="21"/>
        <v>46426</v>
      </c>
      <c r="K86" s="14">
        <f t="shared" si="21"/>
        <v>46427</v>
      </c>
      <c r="L86" s="14">
        <f t="shared" si="21"/>
        <v>46428</v>
      </c>
      <c r="M86" s="14">
        <f t="shared" si="21"/>
        <v>46429</v>
      </c>
      <c r="N86" s="14">
        <f t="shared" si="21"/>
        <v>46430</v>
      </c>
      <c r="O86" s="14">
        <f t="shared" si="21"/>
        <v>46431</v>
      </c>
      <c r="P86" s="14">
        <f t="shared" si="21"/>
        <v>46432</v>
      </c>
      <c r="Q86" s="14">
        <f t="shared" si="21"/>
        <v>46433</v>
      </c>
      <c r="R86" s="14">
        <f t="shared" si="21"/>
        <v>46434</v>
      </c>
      <c r="S86" s="14">
        <f t="shared" si="21"/>
        <v>46435</v>
      </c>
      <c r="T86" s="14">
        <f t="shared" si="21"/>
        <v>46436</v>
      </c>
      <c r="U86" s="14">
        <f t="shared" si="21"/>
        <v>46437</v>
      </c>
      <c r="V86" s="14">
        <f t="shared" si="21"/>
        <v>46438</v>
      </c>
      <c r="W86" s="14">
        <f t="shared" si="21"/>
        <v>46439</v>
      </c>
      <c r="X86" s="14">
        <f t="shared" si="21"/>
        <v>46440</v>
      </c>
      <c r="Y86" s="14">
        <f t="shared" si="21"/>
        <v>46441</v>
      </c>
      <c r="Z86" s="14">
        <f t="shared" si="21"/>
        <v>46442</v>
      </c>
      <c r="AA86" s="14">
        <f t="shared" si="21"/>
        <v>46443</v>
      </c>
      <c r="AB86" s="14">
        <f t="shared" si="21"/>
        <v>46444</v>
      </c>
      <c r="AC86" s="14">
        <f t="shared" si="21"/>
        <v>46445</v>
      </c>
      <c r="AD86" s="14">
        <f t="shared" si="21"/>
        <v>46446</v>
      </c>
      <c r="AE86" s="14">
        <f t="shared" si="21"/>
        <v>46447</v>
      </c>
      <c r="AF86" s="15" t="s">
        <v>21</v>
      </c>
      <c r="AG86" s="15" t="s">
        <v>21</v>
      </c>
      <c r="AH86" s="82"/>
      <c r="AI86" s="85"/>
      <c r="AK86" s="78"/>
      <c r="AL86" s="61" t="s">
        <v>28</v>
      </c>
      <c r="AM86" s="66">
        <f>COUNTIF(C89:AG89,"○")</f>
        <v>8</v>
      </c>
    </row>
    <row r="87" spans="2:63" x14ac:dyDescent="0.15">
      <c r="B87" s="7" t="s">
        <v>3</v>
      </c>
      <c r="C87" s="15" t="str">
        <f t="shared" ref="C87:AE87" si="22">TEXT(WEEKDAY(+C86),"aaa")</f>
        <v>月</v>
      </c>
      <c r="D87" s="15" t="str">
        <f t="shared" si="22"/>
        <v>火</v>
      </c>
      <c r="E87" s="15" t="str">
        <f t="shared" si="22"/>
        <v>水</v>
      </c>
      <c r="F87" s="15" t="str">
        <f t="shared" si="22"/>
        <v>木</v>
      </c>
      <c r="G87" s="15" t="str">
        <f t="shared" si="22"/>
        <v>金</v>
      </c>
      <c r="H87" s="15" t="str">
        <f t="shared" si="22"/>
        <v>土</v>
      </c>
      <c r="I87" s="15" t="str">
        <f t="shared" si="22"/>
        <v>日</v>
      </c>
      <c r="J87" s="15" t="str">
        <f t="shared" si="22"/>
        <v>月</v>
      </c>
      <c r="K87" s="15" t="str">
        <f t="shared" si="22"/>
        <v>火</v>
      </c>
      <c r="L87" s="15" t="str">
        <f t="shared" si="22"/>
        <v>水</v>
      </c>
      <c r="M87" s="15" t="str">
        <f t="shared" si="22"/>
        <v>木</v>
      </c>
      <c r="N87" s="15" t="str">
        <f t="shared" si="22"/>
        <v>金</v>
      </c>
      <c r="O87" s="15" t="str">
        <f t="shared" si="22"/>
        <v>土</v>
      </c>
      <c r="P87" s="15" t="str">
        <f t="shared" si="22"/>
        <v>日</v>
      </c>
      <c r="Q87" s="15" t="str">
        <f t="shared" si="22"/>
        <v>月</v>
      </c>
      <c r="R87" s="15" t="str">
        <f t="shared" si="22"/>
        <v>火</v>
      </c>
      <c r="S87" s="15" t="str">
        <f t="shared" si="22"/>
        <v>水</v>
      </c>
      <c r="T87" s="15" t="str">
        <f t="shared" si="22"/>
        <v>木</v>
      </c>
      <c r="U87" s="15" t="str">
        <f t="shared" si="22"/>
        <v>金</v>
      </c>
      <c r="V87" s="15" t="str">
        <f t="shared" si="22"/>
        <v>土</v>
      </c>
      <c r="W87" s="15" t="str">
        <f t="shared" si="22"/>
        <v>日</v>
      </c>
      <c r="X87" s="15" t="str">
        <f t="shared" si="22"/>
        <v>月</v>
      </c>
      <c r="Y87" s="15" t="str">
        <f t="shared" si="22"/>
        <v>火</v>
      </c>
      <c r="Z87" s="15" t="str">
        <f t="shared" si="22"/>
        <v>水</v>
      </c>
      <c r="AA87" s="15" t="str">
        <f t="shared" si="22"/>
        <v>木</v>
      </c>
      <c r="AB87" s="15" t="str">
        <f t="shared" si="22"/>
        <v>金</v>
      </c>
      <c r="AC87" s="15" t="str">
        <f t="shared" si="22"/>
        <v>土</v>
      </c>
      <c r="AD87" s="15" t="str">
        <f t="shared" si="22"/>
        <v>日</v>
      </c>
      <c r="AE87" s="15" t="str">
        <f t="shared" si="22"/>
        <v>月</v>
      </c>
      <c r="AF87" s="15" t="s">
        <v>21</v>
      </c>
      <c r="AG87" s="15" t="s">
        <v>21</v>
      </c>
      <c r="AH87" s="82"/>
      <c r="AI87" s="85"/>
      <c r="AK87" s="78"/>
      <c r="AL87" s="61" t="s">
        <v>27</v>
      </c>
      <c r="AM87" s="67">
        <f>IFERROR(+AM86/AM85,"")</f>
        <v>0.27586206896551724</v>
      </c>
      <c r="AN87" s="71" t="str">
        <f>IF(AM87="","",IF(AM87&gt;=0.285,"4週8休以上",IF(AM87&gt;=0.25,"4週7休以上4週8休未満",IF(AM87&gt;=0.214,"4週6休以上4週7休未満",IF(0.214&gt;AM87,"4週6休未満")))))</f>
        <v>4週7休以上4週8休未満</v>
      </c>
    </row>
    <row r="88" spans="2:63" s="2" customFormat="1" ht="60" customHeight="1" x14ac:dyDescent="0.15">
      <c r="B88" s="8" t="s">
        <v>0</v>
      </c>
      <c r="C88" s="16"/>
      <c r="D88" s="16"/>
      <c r="E88" s="16"/>
      <c r="F88" s="16"/>
      <c r="G88" s="16"/>
      <c r="H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83"/>
      <c r="AI88" s="86"/>
      <c r="AK88" s="87" t="s">
        <v>11</v>
      </c>
      <c r="AL88" s="62" t="s">
        <v>20</v>
      </c>
      <c r="AM88" s="68">
        <f>COUNTIF(C90:AG90,"")+COUNTIF(C90:AG90,"●")</f>
        <v>29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</row>
    <row r="89" spans="2:63" s="3" customFormat="1" x14ac:dyDescent="0.15">
      <c r="B89" s="7" t="s">
        <v>9</v>
      </c>
      <c r="C89" s="15"/>
      <c r="D89" s="15"/>
      <c r="E89" s="15" t="s">
        <v>17</v>
      </c>
      <c r="F89" s="15" t="s">
        <v>17</v>
      </c>
      <c r="G89" s="15"/>
      <c r="H89" s="15"/>
      <c r="I89" s="15"/>
      <c r="J89" s="15"/>
      <c r="K89" s="15"/>
      <c r="L89" s="15" t="s">
        <v>17</v>
      </c>
      <c r="M89" s="15" t="s">
        <v>17</v>
      </c>
      <c r="N89" s="15"/>
      <c r="O89" s="15"/>
      <c r="P89" s="15"/>
      <c r="Q89" s="15"/>
      <c r="R89" s="15"/>
      <c r="S89" s="15" t="s">
        <v>17</v>
      </c>
      <c r="T89" s="15" t="s">
        <v>17</v>
      </c>
      <c r="U89" s="15"/>
      <c r="V89" s="15"/>
      <c r="W89" s="15"/>
      <c r="X89" s="15"/>
      <c r="Y89" s="15"/>
      <c r="Z89" s="15" t="s">
        <v>17</v>
      </c>
      <c r="AA89" s="15" t="s">
        <v>17</v>
      </c>
      <c r="AB89" s="15"/>
      <c r="AC89" s="15"/>
      <c r="AD89" s="15"/>
      <c r="AE89" s="15"/>
      <c r="AF89" s="15" t="s">
        <v>21</v>
      </c>
      <c r="AG89" s="15" t="s">
        <v>21</v>
      </c>
      <c r="AH89" s="41">
        <f>COUNTIF(C89:AG89,"○")</f>
        <v>8</v>
      </c>
      <c r="AI89" s="47">
        <f>+AH89+AI82</f>
        <v>81</v>
      </c>
      <c r="AK89" s="87"/>
      <c r="AL89" s="61" t="s">
        <v>28</v>
      </c>
      <c r="AM89" s="66">
        <f>COUNTIF(C90:AG90,"●")</f>
        <v>7</v>
      </c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</row>
    <row r="90" spans="2:63" s="3" customFormat="1" x14ac:dyDescent="0.15">
      <c r="B90" s="9" t="s">
        <v>11</v>
      </c>
      <c r="C90" s="17"/>
      <c r="D90" s="17"/>
      <c r="E90" s="17" t="s">
        <v>5</v>
      </c>
      <c r="F90" s="17" t="s">
        <v>5</v>
      </c>
      <c r="G90" s="17"/>
      <c r="H90" s="17"/>
      <c r="I90" s="17"/>
      <c r="J90" s="17"/>
      <c r="K90" s="17"/>
      <c r="L90" s="17" t="s">
        <v>5</v>
      </c>
      <c r="M90" s="17" t="s">
        <v>5</v>
      </c>
      <c r="N90" s="17"/>
      <c r="O90" s="17"/>
      <c r="P90" s="17"/>
      <c r="Q90" s="17"/>
      <c r="R90" s="17"/>
      <c r="S90" s="17" t="s">
        <v>5</v>
      </c>
      <c r="T90" s="17" t="s">
        <v>5</v>
      </c>
      <c r="U90" s="17"/>
      <c r="V90" s="17"/>
      <c r="W90" s="17"/>
      <c r="X90" s="17"/>
      <c r="Y90" s="17"/>
      <c r="Z90" s="17"/>
      <c r="AA90" s="17" t="s">
        <v>5</v>
      </c>
      <c r="AB90" s="17"/>
      <c r="AC90" s="17"/>
      <c r="AD90" s="17"/>
      <c r="AE90" s="17"/>
      <c r="AF90" s="17" t="s">
        <v>21</v>
      </c>
      <c r="AG90" s="40" t="s">
        <v>21</v>
      </c>
      <c r="AH90" s="42">
        <f>COUNTIF(C90:AG90,"●")</f>
        <v>7</v>
      </c>
      <c r="AI90" s="48">
        <f>+AH90+AI83</f>
        <v>80</v>
      </c>
      <c r="AK90" s="87"/>
      <c r="AL90" s="61" t="s">
        <v>27</v>
      </c>
      <c r="AM90" s="67">
        <f>IFERROR(+AM89/AM88,"")</f>
        <v>0.2413793103448276</v>
      </c>
      <c r="AN90" s="71" t="str">
        <f>IF(AM90="","",IF(AM90&gt;=0.285,"4週8休以上",IF(AM90&gt;=0.25,"4週7休以上4週8休未満",IF(AM90&gt;=0.214,"4週6休以上4週7休未満",IF(0.214&gt;AM90,"4週6休未満")))))</f>
        <v>4週6休以上4週7休未満</v>
      </c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</row>
    <row r="92" spans="2:63" ht="13.5" customHeight="1" x14ac:dyDescent="0.15">
      <c r="B92" s="6" t="s">
        <v>4</v>
      </c>
      <c r="C92" s="79">
        <f>C85+MONTH(1)</f>
        <v>3</v>
      </c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1" t="s">
        <v>7</v>
      </c>
      <c r="AI92" s="84" t="s">
        <v>18</v>
      </c>
      <c r="AK92" s="78" t="s">
        <v>9</v>
      </c>
      <c r="AL92" s="61" t="s">
        <v>20</v>
      </c>
      <c r="AM92" s="65">
        <f>COUNTIF(C96:AG96,"")+COUNTIF(C96:AG96,"○")</f>
        <v>4</v>
      </c>
    </row>
    <row r="93" spans="2:63" x14ac:dyDescent="0.15">
      <c r="B93" s="7" t="s">
        <v>6</v>
      </c>
      <c r="C93" s="14">
        <f>DATE($M$8+1,C92,1)</f>
        <v>46447</v>
      </c>
      <c r="D93" s="14">
        <f t="shared" ref="D93:AG93" si="23">C93+1</f>
        <v>46448</v>
      </c>
      <c r="E93" s="14">
        <f t="shared" si="23"/>
        <v>46449</v>
      </c>
      <c r="F93" s="14">
        <f t="shared" si="23"/>
        <v>46450</v>
      </c>
      <c r="G93" s="14">
        <f t="shared" si="23"/>
        <v>46451</v>
      </c>
      <c r="H93" s="14">
        <f t="shared" si="23"/>
        <v>46452</v>
      </c>
      <c r="I93" s="14">
        <f t="shared" si="23"/>
        <v>46453</v>
      </c>
      <c r="J93" s="14">
        <f t="shared" si="23"/>
        <v>46454</v>
      </c>
      <c r="K93" s="14">
        <f t="shared" si="23"/>
        <v>46455</v>
      </c>
      <c r="L93" s="14">
        <f t="shared" si="23"/>
        <v>46456</v>
      </c>
      <c r="M93" s="14">
        <f t="shared" si="23"/>
        <v>46457</v>
      </c>
      <c r="N93" s="14">
        <f t="shared" si="23"/>
        <v>46458</v>
      </c>
      <c r="O93" s="14">
        <f t="shared" si="23"/>
        <v>46459</v>
      </c>
      <c r="P93" s="14">
        <f t="shared" si="23"/>
        <v>46460</v>
      </c>
      <c r="Q93" s="14">
        <f t="shared" si="23"/>
        <v>46461</v>
      </c>
      <c r="R93" s="14">
        <f t="shared" si="23"/>
        <v>46462</v>
      </c>
      <c r="S93" s="14">
        <f t="shared" si="23"/>
        <v>46463</v>
      </c>
      <c r="T93" s="14">
        <f t="shared" si="23"/>
        <v>46464</v>
      </c>
      <c r="U93" s="14">
        <f t="shared" si="23"/>
        <v>46465</v>
      </c>
      <c r="V93" s="14">
        <f t="shared" si="23"/>
        <v>46466</v>
      </c>
      <c r="W93" s="14">
        <f t="shared" si="23"/>
        <v>46467</v>
      </c>
      <c r="X93" s="14">
        <f t="shared" si="23"/>
        <v>46468</v>
      </c>
      <c r="Y93" s="14">
        <f t="shared" si="23"/>
        <v>46469</v>
      </c>
      <c r="Z93" s="14">
        <f t="shared" si="23"/>
        <v>46470</v>
      </c>
      <c r="AA93" s="14">
        <f t="shared" si="23"/>
        <v>46471</v>
      </c>
      <c r="AB93" s="14">
        <f t="shared" si="23"/>
        <v>46472</v>
      </c>
      <c r="AC93" s="14">
        <f t="shared" si="23"/>
        <v>46473</v>
      </c>
      <c r="AD93" s="14">
        <f t="shared" si="23"/>
        <v>46474</v>
      </c>
      <c r="AE93" s="14">
        <f t="shared" si="23"/>
        <v>46475</v>
      </c>
      <c r="AF93" s="14">
        <f t="shared" si="23"/>
        <v>46476</v>
      </c>
      <c r="AG93" s="14">
        <f t="shared" si="23"/>
        <v>46477</v>
      </c>
      <c r="AH93" s="82"/>
      <c r="AI93" s="85"/>
      <c r="AK93" s="78"/>
      <c r="AL93" s="61" t="s">
        <v>28</v>
      </c>
      <c r="AM93" s="66">
        <f>COUNTIF(C96:AG96,"○")</f>
        <v>2</v>
      </c>
    </row>
    <row r="94" spans="2:63" x14ac:dyDescent="0.15">
      <c r="B94" s="7" t="s">
        <v>3</v>
      </c>
      <c r="C94" s="15" t="str">
        <f t="shared" ref="C94:AG94" si="24">TEXT(WEEKDAY(+C93),"aaa")</f>
        <v>月</v>
      </c>
      <c r="D94" s="15" t="str">
        <f t="shared" si="24"/>
        <v>火</v>
      </c>
      <c r="E94" s="15" t="str">
        <f t="shared" si="24"/>
        <v>水</v>
      </c>
      <c r="F94" s="15" t="str">
        <f t="shared" si="24"/>
        <v>木</v>
      </c>
      <c r="G94" s="15" t="str">
        <f t="shared" si="24"/>
        <v>金</v>
      </c>
      <c r="H94" s="15" t="str">
        <f t="shared" si="24"/>
        <v>土</v>
      </c>
      <c r="I94" s="15" t="str">
        <f t="shared" si="24"/>
        <v>日</v>
      </c>
      <c r="J94" s="15" t="str">
        <f t="shared" si="24"/>
        <v>月</v>
      </c>
      <c r="K94" s="15" t="str">
        <f t="shared" si="24"/>
        <v>火</v>
      </c>
      <c r="L94" s="15" t="str">
        <f t="shared" si="24"/>
        <v>水</v>
      </c>
      <c r="M94" s="15" t="str">
        <f t="shared" si="24"/>
        <v>木</v>
      </c>
      <c r="N94" s="15" t="str">
        <f t="shared" si="24"/>
        <v>金</v>
      </c>
      <c r="O94" s="15" t="str">
        <f t="shared" si="24"/>
        <v>土</v>
      </c>
      <c r="P94" s="15" t="str">
        <f t="shared" si="24"/>
        <v>日</v>
      </c>
      <c r="Q94" s="15" t="str">
        <f t="shared" si="24"/>
        <v>月</v>
      </c>
      <c r="R94" s="15" t="str">
        <f t="shared" si="24"/>
        <v>火</v>
      </c>
      <c r="S94" s="15" t="str">
        <f t="shared" si="24"/>
        <v>水</v>
      </c>
      <c r="T94" s="15" t="str">
        <f t="shared" si="24"/>
        <v>木</v>
      </c>
      <c r="U94" s="15" t="str">
        <f t="shared" si="24"/>
        <v>金</v>
      </c>
      <c r="V94" s="15" t="str">
        <f t="shared" si="24"/>
        <v>土</v>
      </c>
      <c r="W94" s="15" t="str">
        <f t="shared" si="24"/>
        <v>日</v>
      </c>
      <c r="X94" s="15" t="str">
        <f t="shared" si="24"/>
        <v>月</v>
      </c>
      <c r="Y94" s="15" t="str">
        <f t="shared" si="24"/>
        <v>火</v>
      </c>
      <c r="Z94" s="15" t="str">
        <f t="shared" si="24"/>
        <v>水</v>
      </c>
      <c r="AA94" s="15" t="str">
        <f t="shared" si="24"/>
        <v>木</v>
      </c>
      <c r="AB94" s="15" t="str">
        <f t="shared" si="24"/>
        <v>金</v>
      </c>
      <c r="AC94" s="15" t="str">
        <f t="shared" si="24"/>
        <v>土</v>
      </c>
      <c r="AD94" s="15" t="str">
        <f t="shared" si="24"/>
        <v>日</v>
      </c>
      <c r="AE94" s="15" t="str">
        <f t="shared" si="24"/>
        <v>月</v>
      </c>
      <c r="AF94" s="15" t="str">
        <f t="shared" si="24"/>
        <v>火</v>
      </c>
      <c r="AG94" s="15" t="str">
        <f t="shared" si="24"/>
        <v>水</v>
      </c>
      <c r="AH94" s="82"/>
      <c r="AI94" s="85"/>
      <c r="AK94" s="78"/>
      <c r="AL94" s="61" t="s">
        <v>27</v>
      </c>
      <c r="AM94" s="67">
        <f>IFERROR(+AM93/AM92,"")</f>
        <v>0.5</v>
      </c>
      <c r="AN94" s="71" t="str">
        <f>IF(AM94="","",IF(AM94&gt;=0.285,"4週8休以上",IF(AM94&gt;=0.25,"4週7休以上4週8休未満",IF(AM94&gt;=0.214,"4週6休以上4週7休未満",IF(0.214&gt;AM94,"4週6休未満")))))</f>
        <v>4週8休以上</v>
      </c>
    </row>
    <row r="95" spans="2:63" s="2" customFormat="1" ht="60" customHeight="1" x14ac:dyDescent="0.15">
      <c r="B95" s="8" t="s">
        <v>0</v>
      </c>
      <c r="C95" s="16"/>
      <c r="D95" s="16"/>
      <c r="E95" s="25"/>
      <c r="F95" s="26" t="s">
        <v>22</v>
      </c>
      <c r="G95" s="16"/>
      <c r="H95" s="16"/>
      <c r="I95" s="16"/>
      <c r="J95" s="16"/>
      <c r="K95" s="16"/>
      <c r="L95" s="25"/>
      <c r="M95" s="16"/>
      <c r="N95" s="16"/>
      <c r="O95" s="16"/>
      <c r="P95" s="16"/>
      <c r="Q95" s="16"/>
      <c r="R95" s="16"/>
      <c r="S95" s="16"/>
      <c r="T95" s="16"/>
      <c r="U95" s="16"/>
      <c r="V95" s="30" t="s">
        <v>15</v>
      </c>
      <c r="W95" s="16"/>
      <c r="X95" s="16" t="s">
        <v>19</v>
      </c>
      <c r="Y95" s="16"/>
      <c r="Z95" s="16"/>
      <c r="AA95" s="16"/>
      <c r="AB95" s="16"/>
      <c r="AC95" s="16"/>
      <c r="AD95" s="16"/>
      <c r="AE95" s="16"/>
      <c r="AF95" s="16"/>
      <c r="AG95" s="16"/>
      <c r="AH95" s="83"/>
      <c r="AI95" s="86"/>
      <c r="AK95" s="87" t="s">
        <v>11</v>
      </c>
      <c r="AL95" s="62" t="s">
        <v>20</v>
      </c>
      <c r="AM95" s="68">
        <f>COUNTIF(C97:AG97,"")+COUNTIF(C97:AG97,"●")</f>
        <v>4</v>
      </c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</row>
    <row r="96" spans="2:63" s="3" customFormat="1" x14ac:dyDescent="0.15">
      <c r="B96" s="7" t="s">
        <v>9</v>
      </c>
      <c r="C96" s="15"/>
      <c r="D96" s="15" t="s">
        <v>17</v>
      </c>
      <c r="E96" s="15" t="s">
        <v>17</v>
      </c>
      <c r="F96" s="15"/>
      <c r="G96" s="15" t="s">
        <v>21</v>
      </c>
      <c r="H96" s="15" t="s">
        <v>21</v>
      </c>
      <c r="I96" s="15" t="s">
        <v>21</v>
      </c>
      <c r="J96" s="15" t="s">
        <v>21</v>
      </c>
      <c r="K96" s="15" t="s">
        <v>21</v>
      </c>
      <c r="L96" s="15" t="s">
        <v>21</v>
      </c>
      <c r="M96" s="15" t="s">
        <v>21</v>
      </c>
      <c r="N96" s="15" t="s">
        <v>21</v>
      </c>
      <c r="O96" s="15" t="s">
        <v>21</v>
      </c>
      <c r="P96" s="15" t="s">
        <v>21</v>
      </c>
      <c r="Q96" s="15" t="s">
        <v>21</v>
      </c>
      <c r="R96" s="15" t="s">
        <v>21</v>
      </c>
      <c r="S96" s="15" t="s">
        <v>21</v>
      </c>
      <c r="T96" s="15" t="s">
        <v>21</v>
      </c>
      <c r="U96" s="15" t="s">
        <v>21</v>
      </c>
      <c r="V96" s="15" t="s">
        <v>21</v>
      </c>
      <c r="W96" s="15" t="s">
        <v>21</v>
      </c>
      <c r="X96" s="15" t="s">
        <v>21</v>
      </c>
      <c r="Y96" s="15" t="s">
        <v>21</v>
      </c>
      <c r="Z96" s="15" t="s">
        <v>21</v>
      </c>
      <c r="AA96" s="15" t="s">
        <v>21</v>
      </c>
      <c r="AB96" s="15" t="s">
        <v>21</v>
      </c>
      <c r="AC96" s="15" t="s">
        <v>21</v>
      </c>
      <c r="AD96" s="15" t="s">
        <v>21</v>
      </c>
      <c r="AE96" s="15" t="s">
        <v>21</v>
      </c>
      <c r="AF96" s="15" t="s">
        <v>21</v>
      </c>
      <c r="AG96" s="15" t="s">
        <v>21</v>
      </c>
      <c r="AH96" s="41">
        <f>COUNTIF(C96:AG96,"○")</f>
        <v>2</v>
      </c>
      <c r="AI96" s="47">
        <f>+AH96+AI89</f>
        <v>83</v>
      </c>
      <c r="AK96" s="87"/>
      <c r="AL96" s="61" t="s">
        <v>28</v>
      </c>
      <c r="AM96" s="66">
        <f>COUNTIF(C97:AG97,"●")</f>
        <v>3</v>
      </c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</row>
    <row r="97" spans="2:63" s="3" customFormat="1" x14ac:dyDescent="0.15">
      <c r="B97" s="9" t="s">
        <v>11</v>
      </c>
      <c r="C97" s="17" t="s">
        <v>5</v>
      </c>
      <c r="D97" s="17" t="s">
        <v>5</v>
      </c>
      <c r="E97" s="17" t="s">
        <v>5</v>
      </c>
      <c r="F97" s="17"/>
      <c r="G97" s="17" t="s">
        <v>21</v>
      </c>
      <c r="H97" s="17" t="s">
        <v>21</v>
      </c>
      <c r="I97" s="17" t="s">
        <v>21</v>
      </c>
      <c r="J97" s="17" t="s">
        <v>21</v>
      </c>
      <c r="K97" s="17" t="s">
        <v>21</v>
      </c>
      <c r="L97" s="17" t="s">
        <v>21</v>
      </c>
      <c r="M97" s="17" t="s">
        <v>21</v>
      </c>
      <c r="N97" s="17" t="s">
        <v>21</v>
      </c>
      <c r="O97" s="17" t="s">
        <v>21</v>
      </c>
      <c r="P97" s="17" t="s">
        <v>21</v>
      </c>
      <c r="Q97" s="17" t="s">
        <v>21</v>
      </c>
      <c r="R97" s="17" t="s">
        <v>21</v>
      </c>
      <c r="S97" s="17" t="s">
        <v>21</v>
      </c>
      <c r="T97" s="17" t="s">
        <v>21</v>
      </c>
      <c r="U97" s="17" t="s">
        <v>21</v>
      </c>
      <c r="V97" s="17" t="s">
        <v>21</v>
      </c>
      <c r="W97" s="17" t="s">
        <v>21</v>
      </c>
      <c r="X97" s="17" t="s">
        <v>21</v>
      </c>
      <c r="Y97" s="17" t="s">
        <v>21</v>
      </c>
      <c r="Z97" s="17" t="s">
        <v>21</v>
      </c>
      <c r="AA97" s="17" t="s">
        <v>21</v>
      </c>
      <c r="AB97" s="17" t="s">
        <v>21</v>
      </c>
      <c r="AC97" s="17" t="s">
        <v>21</v>
      </c>
      <c r="AD97" s="17" t="s">
        <v>21</v>
      </c>
      <c r="AE97" s="17" t="s">
        <v>21</v>
      </c>
      <c r="AF97" s="17" t="s">
        <v>21</v>
      </c>
      <c r="AG97" s="17" t="s">
        <v>21</v>
      </c>
      <c r="AH97" s="42">
        <f>COUNTIF(C97:AG97,"●")</f>
        <v>3</v>
      </c>
      <c r="AI97" s="48">
        <f>+AH97+AI90</f>
        <v>83</v>
      </c>
      <c r="AK97" s="87"/>
      <c r="AL97" s="61" t="s">
        <v>27</v>
      </c>
      <c r="AM97" s="67">
        <f>IFERROR(+AM96/AM95,"")</f>
        <v>0.75</v>
      </c>
      <c r="AN97" s="71" t="str">
        <f>IF(AM97="","",IF(AM97&gt;=0.285,"4週8休以上",IF(AM97&gt;=0.25,"4週7休以上4週8休未満",IF(AM97&gt;=0.214,"4週6休以上4週7休未満",IF(0.214&gt;AM97,"4週6休未満")))))</f>
        <v>4週8休以上</v>
      </c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</row>
    <row r="98" spans="2:63" ht="24" customHeight="1" x14ac:dyDescent="0.15"/>
    <row r="99" spans="2:63" ht="11.25" customHeight="1" x14ac:dyDescent="0.15">
      <c r="B99" s="10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49"/>
      <c r="AK99" s="59"/>
      <c r="AL99" s="59"/>
      <c r="AM99" s="59"/>
      <c r="AN99" s="59"/>
      <c r="AO99" s="72"/>
    </row>
    <row r="100" spans="2:63" ht="21.75" customHeight="1" x14ac:dyDescent="0.15">
      <c r="B100" s="10" t="s">
        <v>14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50"/>
      <c r="AK100" t="s">
        <v>35</v>
      </c>
      <c r="AO100" s="73"/>
    </row>
    <row r="101" spans="2:63" ht="20.100000000000001" customHeight="1" x14ac:dyDescent="0.15">
      <c r="B101" s="77" t="s">
        <v>24</v>
      </c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50"/>
      <c r="AK101" s="78" t="s">
        <v>9</v>
      </c>
      <c r="AL101" s="63" t="s">
        <v>16</v>
      </c>
      <c r="AM101" s="69">
        <f>SUM(AM15,AM22,AM29,AM36,AM43,AM50,AM57,AM64,AM71,AM78,AM85,AM92)</f>
        <v>291</v>
      </c>
      <c r="AO101" s="73"/>
    </row>
    <row r="102" spans="2:63" ht="20.100000000000001" customHeight="1" x14ac:dyDescent="0.15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51"/>
      <c r="AK102" s="78"/>
      <c r="AL102" s="63" t="s">
        <v>34</v>
      </c>
      <c r="AM102" s="69">
        <f>SUM(AM16,AM23,AM30,AM37,AM44,AM51,AM58,AM65,AM72,AM79,AM86,AM93)</f>
        <v>83</v>
      </c>
      <c r="AO102" s="73"/>
    </row>
    <row r="103" spans="2:63" ht="20.100000000000001" customHeight="1" x14ac:dyDescent="0.15">
      <c r="B103" s="11" t="s">
        <v>25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52"/>
      <c r="AK103" s="78"/>
      <c r="AL103" s="63" t="s">
        <v>27</v>
      </c>
      <c r="AM103" s="67">
        <f>IFERROR(+AM102/AM101,"")</f>
        <v>0.28522336769759449</v>
      </c>
      <c r="AN103" s="58" t="str">
        <f>IF(AM103="","",IF(AM103&gt;=0.285,"4週8休以上",IF(AM103&gt;=0.25,"4週7休以上4週8休未満",IF(AM103&gt;=0.214,"4週6休以上4週7休未満",IF(0.214&gt;AM103,"4週6休未満")))))</f>
        <v>4週8休以上</v>
      </c>
      <c r="AO103" s="73"/>
    </row>
    <row r="104" spans="2:63" ht="20.100000000000001" customHeight="1" x14ac:dyDescent="0.1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53"/>
      <c r="AK104" s="78" t="s">
        <v>11</v>
      </c>
      <c r="AL104" s="63" t="s">
        <v>16</v>
      </c>
      <c r="AM104" s="69">
        <f>SUM(AM18,AM25,AM32,AM39,AM46,AM53,AM60,AM67,AM74,AM81,AM88,AM95)</f>
        <v>291</v>
      </c>
      <c r="AO104" s="73"/>
    </row>
    <row r="105" spans="2:63" ht="20.100000000000001" customHeight="1" x14ac:dyDescent="0.15">
      <c r="AJ105" s="51"/>
      <c r="AK105" s="78"/>
      <c r="AL105" s="63" t="s">
        <v>34</v>
      </c>
      <c r="AM105" s="69">
        <f>SUM(AM19,AM26,AM33,AM40,AM47,AM54,AM61,AM68,AM75,AM82,AM89,AM96)</f>
        <v>83</v>
      </c>
      <c r="AO105" s="73"/>
    </row>
    <row r="106" spans="2:63" ht="20.100000000000001" customHeight="1" x14ac:dyDescent="0.15">
      <c r="AJ106" s="51"/>
      <c r="AK106" s="78"/>
      <c r="AL106" s="63" t="s">
        <v>27</v>
      </c>
      <c r="AM106" s="67">
        <f>IFERROR(+AM105/AM104,"")</f>
        <v>0.28522336769759449</v>
      </c>
      <c r="AN106" s="58" t="str">
        <f>IF(AM106="","",IF(AM106&gt;=0.285,"4週8休以上",IF(AM106&gt;=0.25,"4週7休以上4週8休未満",IF(AM106&gt;=0.214,"4週6休以上4週7休未満",IF(0.214&gt;AM106,"4週6休未満")))))</f>
        <v>4週8休以上</v>
      </c>
      <c r="AO106" s="73"/>
    </row>
    <row r="107" spans="2:63" ht="17.25" customHeight="1" x14ac:dyDescent="0.15">
      <c r="AJ107" s="54"/>
      <c r="AK107" s="60"/>
      <c r="AL107" s="60"/>
      <c r="AM107" s="60"/>
      <c r="AN107" s="60"/>
      <c r="AO107" s="74"/>
    </row>
    <row r="115" spans="2:2" s="1" customFormat="1" x14ac:dyDescent="0.15"/>
    <row r="116" spans="2:2" s="1" customFormat="1" x14ac:dyDescent="0.15"/>
    <row r="117" spans="2:2" s="1" customFormat="1" x14ac:dyDescent="0.15">
      <c r="B117" s="13" t="s">
        <v>26</v>
      </c>
    </row>
    <row r="118" spans="2:2" s="1" customFormat="1" x14ac:dyDescent="0.15"/>
    <row r="119" spans="2:2" s="1" customFormat="1" x14ac:dyDescent="0.15"/>
    <row r="120" spans="2:2" s="1" customFormat="1" x14ac:dyDescent="0.15"/>
    <row r="121" spans="2:2" s="1" customFormat="1" x14ac:dyDescent="0.15"/>
    <row r="122" spans="2:2" s="1" customFormat="1" x14ac:dyDescent="0.15"/>
    <row r="123" spans="2:2" s="1" customFormat="1" x14ac:dyDescent="0.15"/>
    <row r="124" spans="2:2" s="1" customFormat="1" x14ac:dyDescent="0.15"/>
    <row r="125" spans="2:2" s="1" customFormat="1" x14ac:dyDescent="0.15"/>
    <row r="126" spans="2:2" s="1" customFormat="1" x14ac:dyDescent="0.15"/>
    <row r="127" spans="2:2" s="1" customFormat="1" x14ac:dyDescent="0.15"/>
    <row r="128" spans="2:2" s="1" customFormat="1" x14ac:dyDescent="0.15"/>
    <row r="129" s="1" customFormat="1" x14ac:dyDescent="0.15"/>
    <row r="130" s="1" customFormat="1" x14ac:dyDescent="0.15"/>
    <row r="131" s="1" customFormat="1" x14ac:dyDescent="0.15"/>
    <row r="132" s="1" customFormat="1" x14ac:dyDescent="0.15"/>
    <row r="133" s="1" customFormat="1" x14ac:dyDescent="0.15"/>
    <row r="134" s="1" customFormat="1" x14ac:dyDescent="0.15"/>
  </sheetData>
  <mergeCells count="66">
    <mergeCell ref="G8:J8"/>
    <mergeCell ref="M8:P8"/>
    <mergeCell ref="G9:J9"/>
    <mergeCell ref="C15:AG15"/>
    <mergeCell ref="C22:AG22"/>
    <mergeCell ref="C29:AG29"/>
    <mergeCell ref="C36:AG36"/>
    <mergeCell ref="C43:AG43"/>
    <mergeCell ref="C50:AG50"/>
    <mergeCell ref="C57:AG57"/>
    <mergeCell ref="C64:AG64"/>
    <mergeCell ref="C71:AG71"/>
    <mergeCell ref="C78:AG78"/>
    <mergeCell ref="C85:AG85"/>
    <mergeCell ref="C92:AG92"/>
    <mergeCell ref="AH15:AH18"/>
    <mergeCell ref="AI15:AI18"/>
    <mergeCell ref="AK15:AK17"/>
    <mergeCell ref="AK18:AK20"/>
    <mergeCell ref="AH22:AH25"/>
    <mergeCell ref="AI22:AI25"/>
    <mergeCell ref="AK22:AK24"/>
    <mergeCell ref="AK25:AK27"/>
    <mergeCell ref="AH29:AH32"/>
    <mergeCell ref="AI29:AI32"/>
    <mergeCell ref="AK29:AK31"/>
    <mergeCell ref="AK32:AK34"/>
    <mergeCell ref="AH36:AH39"/>
    <mergeCell ref="AI36:AI39"/>
    <mergeCell ref="AK36:AK38"/>
    <mergeCell ref="AK39:AK41"/>
    <mergeCell ref="AH43:AH46"/>
    <mergeCell ref="AI43:AI46"/>
    <mergeCell ref="AK43:AK45"/>
    <mergeCell ref="AK46:AK48"/>
    <mergeCell ref="AH50:AH53"/>
    <mergeCell ref="AI50:AI53"/>
    <mergeCell ref="AK50:AK52"/>
    <mergeCell ref="AK53:AK55"/>
    <mergeCell ref="AH57:AH60"/>
    <mergeCell ref="AI57:AI60"/>
    <mergeCell ref="AK57:AK59"/>
    <mergeCell ref="AK60:AK62"/>
    <mergeCell ref="AH64:AH67"/>
    <mergeCell ref="AI64:AI67"/>
    <mergeCell ref="AK64:AK66"/>
    <mergeCell ref="AK67:AK69"/>
    <mergeCell ref="AH71:AH74"/>
    <mergeCell ref="AI71:AI74"/>
    <mergeCell ref="AK71:AK73"/>
    <mergeCell ref="AK74:AK76"/>
    <mergeCell ref="AH78:AH81"/>
    <mergeCell ref="AI78:AI81"/>
    <mergeCell ref="AK78:AK80"/>
    <mergeCell ref="AK81:AK83"/>
    <mergeCell ref="B101:AI102"/>
    <mergeCell ref="AK101:AK103"/>
    <mergeCell ref="AK104:AK106"/>
    <mergeCell ref="AH85:AH88"/>
    <mergeCell ref="AI85:AI88"/>
    <mergeCell ref="AK85:AK87"/>
    <mergeCell ref="AK88:AK90"/>
    <mergeCell ref="AH92:AH95"/>
    <mergeCell ref="AI92:AI95"/>
    <mergeCell ref="AK92:AK94"/>
    <mergeCell ref="AK95:AK97"/>
  </mergeCells>
  <phoneticPr fontId="1"/>
  <conditionalFormatting sqref="C26:AG94">
    <cfRule type="containsText" dxfId="73" priority="110" operator="containsText" text="土">
      <formula>NOT(ISERROR(SEARCH("土",C26)))</formula>
    </cfRule>
    <cfRule type="containsText" dxfId="72" priority="109" operator="containsText" text="日">
      <formula>NOT(ISERROR(SEARCH("日",C26)))</formula>
    </cfRule>
  </conditionalFormatting>
  <conditionalFormatting sqref="G8">
    <cfRule type="cellIs" dxfId="71" priority="39" operator="equal">
      <formula>"休"</formula>
    </cfRule>
    <cfRule type="cellIs" dxfId="70" priority="38" operator="equal">
      <formula>"雨"</formula>
    </cfRule>
  </conditionalFormatting>
  <conditionalFormatting sqref="K8">
    <cfRule type="cellIs" dxfId="69" priority="125" operator="equal">
      <formula>"休"</formula>
    </cfRule>
    <cfRule type="cellIs" dxfId="68" priority="124" operator="equal">
      <formula>"雨"</formula>
    </cfRule>
  </conditionalFormatting>
  <conditionalFormatting sqref="Q14 C15:AG17 C18:Y18 AA18:AG18 C19:AG24 C25:M25 O25:AG25 C95:E95 G95:U95 W95 Y95:AG95 C96:AG97">
    <cfRule type="containsText" dxfId="67" priority="122" operator="containsText" text="日">
      <formula>NOT(ISERROR(SEARCH("日",C14)))</formula>
    </cfRule>
    <cfRule type="containsText" dxfId="66" priority="123" operator="containsText" text="土">
      <formula>NOT(ISERROR(SEARCH("土",C14)))</formula>
    </cfRule>
  </conditionalFormatting>
  <conditionalFormatting sqref="AA11:AA13">
    <cfRule type="containsText" dxfId="65" priority="41" operator="containsText" text="土">
      <formula>NOT(ISERROR(SEARCH("土",AA11)))</formula>
    </cfRule>
    <cfRule type="containsText" dxfId="64" priority="40" operator="containsText" text="日">
      <formula>NOT(ISERROR(SEARCH("日",AA11)))</formula>
    </cfRule>
  </conditionalFormatting>
  <conditionalFormatting sqref="AE10:AE13">
    <cfRule type="containsText" dxfId="63" priority="120" operator="containsText" text="日">
      <formula>NOT(ISERROR(SEARCH("日",AE10)))</formula>
    </cfRule>
    <cfRule type="containsText" dxfId="62" priority="121" operator="containsText" text="土">
      <formula>NOT(ISERROR(SEARCH("土",AE10)))</formula>
    </cfRule>
  </conditionalFormatting>
  <conditionalFormatting sqref="AK3:AM3 AO3 AK12:AO99 AM100:AO100 AK101 AL101:AN103 AO102:AO1048576 AK104 AK107:AN1048576">
    <cfRule type="containsText" dxfId="61" priority="116" operator="containsText" text="4週7休以上4週8休未満">
      <formula>NOT(ISERROR(SEARCH("4週7休以上4週8休未満",AK3)))</formula>
    </cfRule>
    <cfRule type="containsText" dxfId="60" priority="115" operator="containsText" text="4週8休以上">
      <formula>NOT(ISERROR(SEARCH("4週8休以上",AK3)))</formula>
    </cfRule>
    <cfRule type="containsText" dxfId="59" priority="114" operator="containsText" text="4週6休以上4週7休未満">
      <formula>NOT(ISERROR(SEARCH("4週6休以上4週7休未満",AK3)))</formula>
    </cfRule>
  </conditionalFormatting>
  <conditionalFormatting sqref="AK4:AO5 AK6">
    <cfRule type="containsText" dxfId="58" priority="15" operator="containsText" text="4週6休未満">
      <formula>NOT(ISERROR(SEARCH("4週6休未満",AK4)))</formula>
    </cfRule>
    <cfRule type="containsText" dxfId="57" priority="16" operator="containsText" text="4週6休以上4週7休未満">
      <formula>NOT(ISERROR(SEARCH("4週6休以上4週7休未満",AK4)))</formula>
    </cfRule>
    <cfRule type="containsText" dxfId="56" priority="17" operator="containsText" text="4週8休以上">
      <formula>NOT(ISERROR(SEARCH("4週8休以上",AK4)))</formula>
    </cfRule>
    <cfRule type="containsText" dxfId="55" priority="18" operator="containsText" text="4週7休以上4週8休未満">
      <formula>NOT(ISERROR(SEARCH("4週7休以上4週8休未満",AK4)))</formula>
    </cfRule>
  </conditionalFormatting>
  <conditionalFormatting sqref="AK9:AO10 AK11">
    <cfRule type="containsText" dxfId="54" priority="26" operator="containsText" text="4週6休未満">
      <formula>NOT(ISERROR(SEARCH("4週6休未満",AK9)))</formula>
    </cfRule>
    <cfRule type="containsText" dxfId="53" priority="27" operator="containsText" text="4週6休以上4週7休未満">
      <formula>NOT(ISERROR(SEARCH("4週6休以上4週7休未満",AK9)))</formula>
    </cfRule>
    <cfRule type="containsText" dxfId="52" priority="28" operator="containsText" text="4週8休以上">
      <formula>NOT(ISERROR(SEARCH("4週8休以上",AK9)))</formula>
    </cfRule>
    <cfRule type="containsText" dxfId="51" priority="29" operator="containsText" text="4週7休以上4週8休未満">
      <formula>NOT(ISERROR(SEARCH("4週7休以上4週8休未満",AK9)))</formula>
    </cfRule>
  </conditionalFormatting>
  <conditionalFormatting sqref="AL104:AM106">
    <cfRule type="containsText" dxfId="50" priority="4" operator="containsText" text="4週7休以上4週8休未満">
      <formula>NOT(ISERROR(SEARCH("4週7休以上4週8休未満",AL104)))</formula>
    </cfRule>
    <cfRule type="containsText" dxfId="49" priority="3" operator="containsText" text="4週8休以上">
      <formula>NOT(ISERROR(SEARCH("4週8休以上",AL104)))</formula>
    </cfRule>
    <cfRule type="containsText" dxfId="48" priority="2" operator="containsText" text="4週6休以上4週7休未満">
      <formula>NOT(ISERROR(SEARCH("4週6休以上4週7休未満",AL104)))</formula>
    </cfRule>
    <cfRule type="containsText" dxfId="47" priority="1" operator="containsText" text="4週6休未満">
      <formula>NOT(ISERROR(SEARCH("4週6休未満",AL104)))</formula>
    </cfRule>
  </conditionalFormatting>
  <conditionalFormatting sqref="AL101:AN103 AK3:AM3 AO3 AK12:AO99 AM100:AO100 AK101 AO102:AO1048576 AK104 AK107:AN1048576">
    <cfRule type="containsText" dxfId="46" priority="113" operator="containsText" text="4週6休未満">
      <formula>NOT(ISERROR(SEARCH("4週6休未満",AK3)))</formula>
    </cfRule>
  </conditionalFormatting>
  <conditionalFormatting sqref="AN4:AN5">
    <cfRule type="containsText" dxfId="45" priority="20" operator="containsText" text="4週8休以上">
      <formula>NOT(ISERROR(SEARCH("4週8休以上",AN4)))</formula>
    </cfRule>
  </conditionalFormatting>
  <conditionalFormatting sqref="AN9:AN10">
    <cfRule type="containsText" dxfId="44" priority="31" operator="containsText" text="4週8休以上">
      <formula>NOT(ISERROR(SEARCH("4週8休以上",AN9)))</formula>
    </cfRule>
  </conditionalFormatting>
  <conditionalFormatting sqref="AN12:AN102 AN107:AN1048576">
    <cfRule type="containsText" dxfId="43" priority="119" operator="containsText" text="4週8休以上">
      <formula>NOT(ISERROR(SEARCH("4週8休以上",AN12)))</formula>
    </cfRule>
  </conditionalFormatting>
  <conditionalFormatting sqref="AN103:AN105">
    <cfRule type="containsText" dxfId="42" priority="14" operator="containsText" text="4週8休以上">
      <formula>NOT(ISERROR(SEARCH("4週8休以上",AN103)))</formula>
    </cfRule>
  </conditionalFormatting>
  <conditionalFormatting sqref="AN104:AN106">
    <cfRule type="containsText" dxfId="41" priority="12" operator="containsText" text="4週8休以上">
      <formula>NOT(ISERROR(SEARCH("4週8休以上",AN104)))</formula>
    </cfRule>
    <cfRule type="containsText" dxfId="40" priority="11" operator="containsText" text="4週6休以上4週7休未満">
      <formula>NOT(ISERROR(SEARCH("4週6休以上4週7休未満",AN104)))</formula>
    </cfRule>
    <cfRule type="containsText" dxfId="39" priority="10" operator="containsText" text="4週6休未満">
      <formula>NOT(ISERROR(SEARCH("4週6休未満",AN104)))</formula>
    </cfRule>
    <cfRule type="containsText" dxfId="38" priority="13" operator="containsText" text="4週7休以上4週8休未満">
      <formula>NOT(ISERROR(SEARCH("4週7休以上4週8休未満",AN104)))</formula>
    </cfRule>
  </conditionalFormatting>
  <conditionalFormatting sqref="AN106">
    <cfRule type="containsText" dxfId="37" priority="9" operator="containsText" text="4週8休以上">
      <formula>NOT(ISERROR(SEARCH("4週8休以上",AN106)))</formula>
    </cfRule>
  </conditionalFormatting>
  <dataValidations count="2">
    <dataValidation type="list" allowBlank="1" showInputMessage="1" showErrorMessage="1" sqref="C89:AE89 C19:AG19 C33:AG33 C96:AG96 C40:AG40 C47:AG47 C54:AG54 C61:AG61 C68:AG68 C75:AG75 C82:AG82 C26:AG26" xr:uid="{00000000-0002-0000-0000-000000000000}">
      <formula1>"○,／"</formula1>
    </dataValidation>
    <dataValidation type="list" allowBlank="1" showInputMessage="1" showErrorMessage="1" sqref="C20:AG20 C90:AE90 C34:AG34 C97:AG97 C41:AG41 C48:AG48 C55:AG55 C62:AG62 C69:AG69 C76:AG76 C83:AG83 C27:AG27" xr:uid="{00000000-0002-0000-0000-000001000000}">
      <formula1>"●,／"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56" fitToHeight="0" orientation="portrait" r:id="rId1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CE656-6315-4145-A71A-21D91C79E75A}">
  <sheetPr>
    <tabColor rgb="FFFFFF00"/>
    <pageSetUpPr fitToPage="1"/>
  </sheetPr>
  <dimension ref="A1:BK134"/>
  <sheetViews>
    <sheetView tabSelected="1" view="pageBreakPreview" zoomScaleNormal="100" zoomScaleSheetLayoutView="100" workbookViewId="0">
      <selection activeCell="T3" sqref="T3"/>
    </sheetView>
  </sheetViews>
  <sheetFormatPr defaultRowHeight="13.5" x14ac:dyDescent="0.15"/>
  <cols>
    <col min="1" max="1" width="1.5" customWidth="1"/>
    <col min="2" max="2" width="5.125" customWidth="1"/>
    <col min="3" max="34" width="3.125" customWidth="1"/>
    <col min="35" max="35" width="5" customWidth="1"/>
    <col min="36" max="36" width="1.875" customWidth="1"/>
    <col min="37" max="37" width="5.5" customWidth="1"/>
    <col min="38" max="38" width="12.75" customWidth="1"/>
    <col min="39" max="39" width="8.25" customWidth="1"/>
    <col min="40" max="40" width="13.5" customWidth="1"/>
    <col min="41" max="41" width="1.25" customWidth="1"/>
    <col min="42" max="63" width="9" style="1" customWidth="1"/>
  </cols>
  <sheetData>
    <row r="1" spans="1:41" x14ac:dyDescent="0.15">
      <c r="A1" t="s">
        <v>37</v>
      </c>
    </row>
    <row r="3" spans="1:41" ht="24" x14ac:dyDescent="0.15">
      <c r="B3" s="4" t="s">
        <v>12</v>
      </c>
      <c r="T3" s="4"/>
      <c r="AD3" s="4"/>
      <c r="AE3" s="4"/>
      <c r="AF3" s="4"/>
      <c r="AN3" s="70" t="s">
        <v>36</v>
      </c>
    </row>
    <row r="4" spans="1:41" ht="7.5" customHeight="1" x14ac:dyDescent="0.15"/>
    <row r="5" spans="1:41" ht="17.25" customHeight="1" x14ac:dyDescent="0.15">
      <c r="B5" s="5" t="s">
        <v>1</v>
      </c>
      <c r="C5" s="5"/>
      <c r="D5" s="5"/>
    </row>
    <row r="6" spans="1:41" ht="17.25" customHeight="1" x14ac:dyDescent="0.15">
      <c r="B6" s="5" t="s">
        <v>23</v>
      </c>
      <c r="C6" s="5"/>
      <c r="D6" s="5"/>
      <c r="AK6" s="55"/>
      <c r="AL6" s="55"/>
      <c r="AM6" s="55"/>
      <c r="AN6" s="55"/>
      <c r="AO6" s="55"/>
    </row>
    <row r="7" spans="1:41" ht="17.25" customHeight="1" x14ac:dyDescent="0.15">
      <c r="B7" s="5"/>
      <c r="C7" s="5"/>
      <c r="D7" s="5"/>
      <c r="Z7" s="31"/>
      <c r="AA7" s="34"/>
      <c r="AB7" s="34"/>
      <c r="AC7" s="34"/>
      <c r="AD7" s="34"/>
      <c r="AE7" s="34"/>
      <c r="AF7" s="34"/>
      <c r="AG7" s="34"/>
      <c r="AH7" s="34"/>
      <c r="AI7" s="43"/>
      <c r="AK7" s="55"/>
      <c r="AL7" s="55"/>
      <c r="AM7" s="55"/>
      <c r="AN7" s="55"/>
      <c r="AO7" s="55"/>
    </row>
    <row r="8" spans="1:41" x14ac:dyDescent="0.15">
      <c r="B8" s="1" t="s">
        <v>31</v>
      </c>
      <c r="C8" s="1"/>
      <c r="D8" s="1"/>
      <c r="E8" s="24"/>
      <c r="F8" s="1"/>
      <c r="G8" s="88">
        <v>46113</v>
      </c>
      <c r="H8" s="89"/>
      <c r="I8" s="89"/>
      <c r="J8" s="90"/>
      <c r="K8" s="28"/>
      <c r="L8" s="1" t="s">
        <v>2</v>
      </c>
      <c r="M8" s="91">
        <v>2026</v>
      </c>
      <c r="N8" s="91"/>
      <c r="O8" s="91"/>
      <c r="P8" s="91"/>
      <c r="Z8" s="32"/>
      <c r="AA8" s="35" t="s">
        <v>8</v>
      </c>
      <c r="AB8" s="35"/>
      <c r="AC8" s="35"/>
      <c r="AD8" s="35"/>
      <c r="AE8" s="35"/>
      <c r="AF8" s="35"/>
      <c r="AG8" s="35"/>
      <c r="AH8" s="35"/>
      <c r="AI8" s="44"/>
      <c r="AK8" s="55"/>
      <c r="AL8" s="55"/>
      <c r="AM8" s="55"/>
      <c r="AN8" s="55"/>
      <c r="AO8" s="55"/>
    </row>
    <row r="9" spans="1:41" x14ac:dyDescent="0.15">
      <c r="G9" s="92"/>
      <c r="H9" s="92"/>
      <c r="I9" s="92"/>
      <c r="J9" s="92"/>
      <c r="Z9" s="32"/>
      <c r="AA9" s="36" t="s">
        <v>17</v>
      </c>
      <c r="AB9" s="35" t="s">
        <v>29</v>
      </c>
      <c r="AC9" s="35"/>
      <c r="AD9" s="35"/>
      <c r="AE9" s="35"/>
      <c r="AF9" s="35"/>
      <c r="AG9" s="35"/>
      <c r="AH9" s="35"/>
      <c r="AI9" s="44"/>
      <c r="AK9" s="23"/>
      <c r="AL9" s="23"/>
      <c r="AM9" s="23"/>
      <c r="AN9" s="23"/>
      <c r="AO9" s="23"/>
    </row>
    <row r="10" spans="1:41" x14ac:dyDescent="0.15">
      <c r="Z10" s="32"/>
      <c r="AA10" s="36" t="s">
        <v>5</v>
      </c>
      <c r="AB10" s="35" t="s">
        <v>30</v>
      </c>
      <c r="AC10" s="35"/>
      <c r="AD10" s="35"/>
      <c r="AE10" s="35"/>
      <c r="AF10" s="35"/>
      <c r="AG10" s="35"/>
      <c r="AH10" s="35"/>
      <c r="AI10" s="44"/>
    </row>
    <row r="11" spans="1:41" ht="17.25" customHeight="1" x14ac:dyDescent="0.15">
      <c r="Z11" s="32"/>
      <c r="AA11" s="36"/>
      <c r="AB11" s="35" t="s">
        <v>33</v>
      </c>
      <c r="AC11" s="35"/>
      <c r="AD11" s="35"/>
      <c r="AE11" s="35"/>
      <c r="AF11" s="35"/>
      <c r="AG11" s="35"/>
      <c r="AH11" s="35"/>
      <c r="AI11" s="45"/>
      <c r="AJ11" s="39"/>
      <c r="AK11" s="56"/>
      <c r="AL11" s="55"/>
      <c r="AM11" s="55"/>
      <c r="AN11" s="55"/>
    </row>
    <row r="12" spans="1:41" ht="17.25" customHeight="1" x14ac:dyDescent="0.15">
      <c r="Z12" s="32"/>
      <c r="AA12" s="36" t="s">
        <v>21</v>
      </c>
      <c r="AB12" s="35" t="s">
        <v>10</v>
      </c>
      <c r="AC12" s="35"/>
      <c r="AD12" s="35"/>
      <c r="AE12" s="35"/>
      <c r="AF12" s="35"/>
      <c r="AG12" s="35"/>
      <c r="AH12" s="35"/>
      <c r="AI12" s="45"/>
      <c r="AJ12" s="39"/>
      <c r="AK12" s="39"/>
      <c r="AL12" s="39"/>
      <c r="AM12" s="39"/>
      <c r="AN12" s="39"/>
      <c r="AO12" s="39"/>
    </row>
    <row r="13" spans="1:41" ht="6.75" customHeight="1" x14ac:dyDescent="0.15">
      <c r="Z13" s="33"/>
      <c r="AA13" s="37"/>
      <c r="AB13" s="38"/>
      <c r="AC13" s="38"/>
      <c r="AD13" s="38"/>
      <c r="AE13" s="38"/>
      <c r="AF13" s="38"/>
      <c r="AG13" s="38"/>
      <c r="AH13" s="38"/>
      <c r="AI13" s="46"/>
      <c r="AJ13" s="39"/>
      <c r="AK13" s="39"/>
      <c r="AL13" s="39"/>
      <c r="AM13" s="39"/>
      <c r="AN13" s="39"/>
      <c r="AO13" s="39"/>
    </row>
    <row r="14" spans="1:41" ht="16.5" customHeight="1" thickBot="1" x14ac:dyDescent="0.2">
      <c r="Q14" s="3"/>
      <c r="AG14" s="39"/>
      <c r="AH14" s="39"/>
      <c r="AI14" s="39"/>
      <c r="AJ14" s="39"/>
      <c r="AK14" s="57" t="s">
        <v>32</v>
      </c>
      <c r="AL14" s="39"/>
      <c r="AM14" s="64"/>
      <c r="AN14" s="39"/>
      <c r="AO14" s="39"/>
    </row>
    <row r="15" spans="1:41" ht="13.5" customHeight="1" x14ac:dyDescent="0.15">
      <c r="B15" s="6" t="s">
        <v>4</v>
      </c>
      <c r="C15" s="79">
        <f>MONTH(G8)</f>
        <v>4</v>
      </c>
      <c r="D15" s="80">
        <f t="shared" ref="D15:AF15" si="0">+H7</f>
        <v>0</v>
      </c>
      <c r="E15" s="80">
        <f t="shared" si="0"/>
        <v>0</v>
      </c>
      <c r="F15" s="80">
        <f t="shared" si="0"/>
        <v>0</v>
      </c>
      <c r="G15" s="80">
        <f t="shared" si="0"/>
        <v>0</v>
      </c>
      <c r="H15" s="80">
        <f t="shared" si="0"/>
        <v>0</v>
      </c>
      <c r="I15" s="80">
        <f t="shared" si="0"/>
        <v>0</v>
      </c>
      <c r="J15" s="80">
        <f t="shared" si="0"/>
        <v>0</v>
      </c>
      <c r="K15" s="80">
        <f t="shared" si="0"/>
        <v>0</v>
      </c>
      <c r="L15" s="80">
        <f t="shared" si="0"/>
        <v>0</v>
      </c>
      <c r="M15" s="80">
        <f t="shared" si="0"/>
        <v>0</v>
      </c>
      <c r="N15" s="80">
        <f t="shared" si="0"/>
        <v>0</v>
      </c>
      <c r="O15" s="80">
        <f t="shared" si="0"/>
        <v>0</v>
      </c>
      <c r="P15" s="80">
        <f t="shared" si="0"/>
        <v>0</v>
      </c>
      <c r="Q15" s="80">
        <f t="shared" si="0"/>
        <v>0</v>
      </c>
      <c r="R15" s="80">
        <f t="shared" si="0"/>
        <v>0</v>
      </c>
      <c r="S15" s="80">
        <f t="shared" si="0"/>
        <v>0</v>
      </c>
      <c r="T15" s="80">
        <f t="shared" si="0"/>
        <v>0</v>
      </c>
      <c r="U15" s="80">
        <f t="shared" si="0"/>
        <v>0</v>
      </c>
      <c r="V15" s="80">
        <f t="shared" si="0"/>
        <v>0</v>
      </c>
      <c r="W15" s="80">
        <f t="shared" si="0"/>
        <v>0</v>
      </c>
      <c r="X15" s="80">
        <f t="shared" si="0"/>
        <v>0</v>
      </c>
      <c r="Y15" s="80">
        <f t="shared" si="0"/>
        <v>0</v>
      </c>
      <c r="Z15" s="80">
        <f t="shared" si="0"/>
        <v>0</v>
      </c>
      <c r="AA15" s="80">
        <f t="shared" si="0"/>
        <v>0</v>
      </c>
      <c r="AB15" s="80">
        <f t="shared" si="0"/>
        <v>0</v>
      </c>
      <c r="AC15" s="80">
        <f t="shared" si="0"/>
        <v>0</v>
      </c>
      <c r="AD15" s="80">
        <f t="shared" si="0"/>
        <v>0</v>
      </c>
      <c r="AE15" s="80">
        <f t="shared" si="0"/>
        <v>0</v>
      </c>
      <c r="AF15" s="80">
        <f t="shared" si="0"/>
        <v>0</v>
      </c>
      <c r="AG15" s="93" t="e">
        <f>+#REF!</f>
        <v>#REF!</v>
      </c>
      <c r="AH15" s="81" t="s">
        <v>7</v>
      </c>
      <c r="AI15" s="84" t="s">
        <v>18</v>
      </c>
      <c r="AK15" s="78" t="s">
        <v>9</v>
      </c>
      <c r="AL15" s="61" t="s">
        <v>20</v>
      </c>
      <c r="AM15" s="65">
        <f>COUNTIF(C19:AG19,"")+COUNTIF(C19:AG19,"○")</f>
        <v>31</v>
      </c>
    </row>
    <row r="16" spans="1:41" ht="14.25" thickBot="1" x14ac:dyDescent="0.2">
      <c r="B16" s="7" t="s">
        <v>6</v>
      </c>
      <c r="C16" s="14">
        <f>DATE($M$8,C15,1)</f>
        <v>46113</v>
      </c>
      <c r="D16" s="14">
        <f t="shared" ref="D16:AF16" si="1">C16+1</f>
        <v>46114</v>
      </c>
      <c r="E16" s="14">
        <f t="shared" si="1"/>
        <v>46115</v>
      </c>
      <c r="F16" s="14">
        <f t="shared" si="1"/>
        <v>46116</v>
      </c>
      <c r="G16" s="14">
        <f t="shared" si="1"/>
        <v>46117</v>
      </c>
      <c r="H16" s="14">
        <f t="shared" si="1"/>
        <v>46118</v>
      </c>
      <c r="I16" s="14">
        <f t="shared" si="1"/>
        <v>46119</v>
      </c>
      <c r="J16" s="14">
        <f t="shared" si="1"/>
        <v>46120</v>
      </c>
      <c r="K16" s="14">
        <f t="shared" si="1"/>
        <v>46121</v>
      </c>
      <c r="L16" s="14">
        <f t="shared" si="1"/>
        <v>46122</v>
      </c>
      <c r="M16" s="14">
        <f t="shared" si="1"/>
        <v>46123</v>
      </c>
      <c r="N16" s="14">
        <f t="shared" si="1"/>
        <v>46124</v>
      </c>
      <c r="O16" s="14">
        <f t="shared" si="1"/>
        <v>46125</v>
      </c>
      <c r="P16" s="14">
        <f t="shared" si="1"/>
        <v>46126</v>
      </c>
      <c r="Q16" s="14">
        <f t="shared" si="1"/>
        <v>46127</v>
      </c>
      <c r="R16" s="14">
        <f t="shared" si="1"/>
        <v>46128</v>
      </c>
      <c r="S16" s="14">
        <f t="shared" si="1"/>
        <v>46129</v>
      </c>
      <c r="T16" s="14">
        <f t="shared" si="1"/>
        <v>46130</v>
      </c>
      <c r="U16" s="14">
        <f t="shared" si="1"/>
        <v>46131</v>
      </c>
      <c r="V16" s="14">
        <f t="shared" si="1"/>
        <v>46132</v>
      </c>
      <c r="W16" s="14">
        <f t="shared" si="1"/>
        <v>46133</v>
      </c>
      <c r="X16" s="14">
        <f t="shared" si="1"/>
        <v>46134</v>
      </c>
      <c r="Y16" s="14">
        <f t="shared" si="1"/>
        <v>46135</v>
      </c>
      <c r="Z16" s="14">
        <f t="shared" si="1"/>
        <v>46136</v>
      </c>
      <c r="AA16" s="14">
        <f t="shared" si="1"/>
        <v>46137</v>
      </c>
      <c r="AB16" s="14">
        <f t="shared" si="1"/>
        <v>46138</v>
      </c>
      <c r="AC16" s="14">
        <f t="shared" si="1"/>
        <v>46139</v>
      </c>
      <c r="AD16" s="14">
        <f t="shared" si="1"/>
        <v>46140</v>
      </c>
      <c r="AE16" s="14">
        <f t="shared" si="1"/>
        <v>46141</v>
      </c>
      <c r="AF16" s="14">
        <f t="shared" si="1"/>
        <v>46142</v>
      </c>
      <c r="AG16" s="15" t="s">
        <v>21</v>
      </c>
      <c r="AH16" s="82"/>
      <c r="AI16" s="85"/>
      <c r="AK16" s="78"/>
      <c r="AL16" s="61" t="s">
        <v>28</v>
      </c>
      <c r="AM16" s="66">
        <f>COUNTIF(C19:AG19,"○")</f>
        <v>0</v>
      </c>
    </row>
    <row r="17" spans="2:63" ht="14.25" thickBot="1" x14ac:dyDescent="0.2">
      <c r="B17" s="7" t="s">
        <v>3</v>
      </c>
      <c r="C17" s="15" t="str">
        <f t="shared" ref="C17:AF17" si="2">TEXT(WEEKDAY(+C16),"aaa")</f>
        <v>水</v>
      </c>
      <c r="D17" s="15" t="str">
        <f t="shared" si="2"/>
        <v>木</v>
      </c>
      <c r="E17" s="15" t="str">
        <f t="shared" si="2"/>
        <v>金</v>
      </c>
      <c r="F17" s="15" t="str">
        <f t="shared" si="2"/>
        <v>土</v>
      </c>
      <c r="G17" s="15" t="str">
        <f t="shared" si="2"/>
        <v>日</v>
      </c>
      <c r="H17" s="15" t="str">
        <f t="shared" si="2"/>
        <v>月</v>
      </c>
      <c r="I17" s="15" t="str">
        <f t="shared" si="2"/>
        <v>火</v>
      </c>
      <c r="J17" s="15" t="str">
        <f t="shared" si="2"/>
        <v>水</v>
      </c>
      <c r="K17" s="15" t="str">
        <f t="shared" si="2"/>
        <v>木</v>
      </c>
      <c r="L17" s="15" t="str">
        <f t="shared" si="2"/>
        <v>金</v>
      </c>
      <c r="M17" s="15" t="str">
        <f t="shared" si="2"/>
        <v>土</v>
      </c>
      <c r="N17" s="15" t="str">
        <f t="shared" si="2"/>
        <v>日</v>
      </c>
      <c r="O17" s="15" t="str">
        <f t="shared" si="2"/>
        <v>月</v>
      </c>
      <c r="P17" s="15" t="str">
        <f t="shared" si="2"/>
        <v>火</v>
      </c>
      <c r="Q17" s="15" t="str">
        <f t="shared" si="2"/>
        <v>水</v>
      </c>
      <c r="R17" s="15" t="str">
        <f t="shared" si="2"/>
        <v>木</v>
      </c>
      <c r="S17" s="15" t="str">
        <f t="shared" si="2"/>
        <v>金</v>
      </c>
      <c r="T17" s="15" t="str">
        <f t="shared" si="2"/>
        <v>土</v>
      </c>
      <c r="U17" s="15" t="str">
        <f t="shared" si="2"/>
        <v>日</v>
      </c>
      <c r="V17" s="15" t="str">
        <f t="shared" si="2"/>
        <v>月</v>
      </c>
      <c r="W17" s="15" t="str">
        <f t="shared" si="2"/>
        <v>火</v>
      </c>
      <c r="X17" s="15" t="str">
        <f t="shared" si="2"/>
        <v>水</v>
      </c>
      <c r="Y17" s="15" t="str">
        <f t="shared" si="2"/>
        <v>木</v>
      </c>
      <c r="Z17" s="15" t="str">
        <f t="shared" si="2"/>
        <v>金</v>
      </c>
      <c r="AA17" s="15" t="str">
        <f t="shared" si="2"/>
        <v>土</v>
      </c>
      <c r="AB17" s="15" t="str">
        <f t="shared" si="2"/>
        <v>日</v>
      </c>
      <c r="AC17" s="15" t="str">
        <f t="shared" si="2"/>
        <v>月</v>
      </c>
      <c r="AD17" s="15" t="str">
        <f t="shared" si="2"/>
        <v>火</v>
      </c>
      <c r="AE17" s="15" t="str">
        <f t="shared" si="2"/>
        <v>水</v>
      </c>
      <c r="AF17" s="15" t="str">
        <f t="shared" si="2"/>
        <v>木</v>
      </c>
      <c r="AG17" s="15" t="s">
        <v>21</v>
      </c>
      <c r="AH17" s="82"/>
      <c r="AI17" s="85"/>
      <c r="AK17" s="78"/>
      <c r="AL17" s="61" t="s">
        <v>27</v>
      </c>
      <c r="AM17" s="67">
        <f>IFERROR(+AM16/AM15,"")</f>
        <v>0</v>
      </c>
      <c r="AN17" s="71" t="str">
        <f>IF(AM17="","",IF(AM17&gt;=0.285,"4週8休以上",IF(AM17&gt;=0.25,"4週7休以上4週8休未満",IF(AM17&gt;=0.214,"4週6休以上4週7休未満",IF(0.214&gt;AM17,"4週6休未満")))))</f>
        <v>4週6休未満</v>
      </c>
    </row>
    <row r="18" spans="2:63" s="2" customFormat="1" ht="60" customHeight="1" x14ac:dyDescent="0.15">
      <c r="B18" s="8" t="s">
        <v>0</v>
      </c>
      <c r="C18" s="16"/>
      <c r="D18" s="16"/>
      <c r="E18" s="16"/>
      <c r="F18" s="16"/>
      <c r="G18" s="16"/>
      <c r="H18" s="16"/>
      <c r="I18" s="16"/>
      <c r="J18" s="2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25"/>
      <c r="AA18" s="16"/>
      <c r="AB18" s="25"/>
      <c r="AC18" s="16"/>
      <c r="AD18" s="16"/>
      <c r="AE18" s="16"/>
      <c r="AF18" s="16"/>
      <c r="AG18" s="16"/>
      <c r="AH18" s="83"/>
      <c r="AI18" s="86"/>
      <c r="AK18" s="87" t="s">
        <v>11</v>
      </c>
      <c r="AL18" s="62" t="s">
        <v>20</v>
      </c>
      <c r="AM18" s="68">
        <f>COUNTIF(C20:AG20,"")+COUNTIF(C20:AG20,"●")</f>
        <v>31</v>
      </c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</row>
    <row r="19" spans="2:63" s="3" customFormat="1" ht="14.25" thickBot="1" x14ac:dyDescent="0.2">
      <c r="B19" s="7" t="s">
        <v>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41">
        <f>COUNTIF(C19:AG19,"○")</f>
        <v>0</v>
      </c>
      <c r="AI19" s="47">
        <f>+AH19</f>
        <v>0</v>
      </c>
      <c r="AK19" s="87"/>
      <c r="AL19" s="61" t="s">
        <v>28</v>
      </c>
      <c r="AM19" s="66">
        <f>COUNTIF(C20:AG20,"●")</f>
        <v>0</v>
      </c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</row>
    <row r="20" spans="2:63" s="3" customFormat="1" ht="14.25" thickBot="1" x14ac:dyDescent="0.2">
      <c r="B20" s="9" t="s">
        <v>11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42">
        <f>COUNTIF(C20:AG20,"●")</f>
        <v>0</v>
      </c>
      <c r="AI20" s="48">
        <f>+AH20</f>
        <v>0</v>
      </c>
      <c r="AK20" s="87"/>
      <c r="AL20" s="61" t="s">
        <v>27</v>
      </c>
      <c r="AM20" s="67">
        <f>IFERROR(+AM19/AM18,"")</f>
        <v>0</v>
      </c>
      <c r="AN20" s="71" t="str">
        <f>IF(AM20="","",IF(AM20&gt;=0.285,"4週8休以上",IF(AM20&gt;=0.25,"4週7休以上4週8休未満",IF(AM20&gt;=0.214,"4週6休以上4週7休未満",IF(0.214&gt;AM20,"4週6休未満")))))</f>
        <v>4週6休未満</v>
      </c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</row>
    <row r="22" spans="2:63" ht="13.5" customHeight="1" x14ac:dyDescent="0.15">
      <c r="B22" s="6" t="s">
        <v>4</v>
      </c>
      <c r="C22" s="79">
        <f>C15+MONTH(1)</f>
        <v>5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1" t="s">
        <v>7</v>
      </c>
      <c r="AI22" s="84" t="s">
        <v>18</v>
      </c>
      <c r="AK22" s="78" t="s">
        <v>9</v>
      </c>
      <c r="AL22" s="61" t="s">
        <v>20</v>
      </c>
      <c r="AM22" s="65">
        <f>COUNTIF(C26:AG26,"")+COUNTIF(C26:AG26,"○")</f>
        <v>31</v>
      </c>
    </row>
    <row r="23" spans="2:63" ht="14.25" thickBot="1" x14ac:dyDescent="0.2">
      <c r="B23" s="7" t="s">
        <v>6</v>
      </c>
      <c r="C23" s="14">
        <f>DATE($M$8,C22,1)</f>
        <v>46143</v>
      </c>
      <c r="D23" s="14">
        <f t="shared" ref="D23:AG23" si="3">C23+1</f>
        <v>46144</v>
      </c>
      <c r="E23" s="14">
        <f t="shared" si="3"/>
        <v>46145</v>
      </c>
      <c r="F23" s="14">
        <f t="shared" si="3"/>
        <v>46146</v>
      </c>
      <c r="G23" s="14">
        <f t="shared" si="3"/>
        <v>46147</v>
      </c>
      <c r="H23" s="14">
        <f t="shared" si="3"/>
        <v>46148</v>
      </c>
      <c r="I23" s="14">
        <f t="shared" si="3"/>
        <v>46149</v>
      </c>
      <c r="J23" s="14">
        <f t="shared" si="3"/>
        <v>46150</v>
      </c>
      <c r="K23" s="14">
        <f t="shared" si="3"/>
        <v>46151</v>
      </c>
      <c r="L23" s="14">
        <f t="shared" si="3"/>
        <v>46152</v>
      </c>
      <c r="M23" s="14">
        <f t="shared" si="3"/>
        <v>46153</v>
      </c>
      <c r="N23" s="14">
        <f t="shared" si="3"/>
        <v>46154</v>
      </c>
      <c r="O23" s="14">
        <f t="shared" si="3"/>
        <v>46155</v>
      </c>
      <c r="P23" s="14">
        <f t="shared" si="3"/>
        <v>46156</v>
      </c>
      <c r="Q23" s="14">
        <f t="shared" si="3"/>
        <v>46157</v>
      </c>
      <c r="R23" s="14">
        <f t="shared" si="3"/>
        <v>46158</v>
      </c>
      <c r="S23" s="14">
        <f t="shared" si="3"/>
        <v>46159</v>
      </c>
      <c r="T23" s="14">
        <f t="shared" si="3"/>
        <v>46160</v>
      </c>
      <c r="U23" s="14">
        <f t="shared" si="3"/>
        <v>46161</v>
      </c>
      <c r="V23" s="14">
        <f t="shared" si="3"/>
        <v>46162</v>
      </c>
      <c r="W23" s="14">
        <f t="shared" si="3"/>
        <v>46163</v>
      </c>
      <c r="X23" s="14">
        <f t="shared" si="3"/>
        <v>46164</v>
      </c>
      <c r="Y23" s="14">
        <f t="shared" si="3"/>
        <v>46165</v>
      </c>
      <c r="Z23" s="14">
        <f t="shared" si="3"/>
        <v>46166</v>
      </c>
      <c r="AA23" s="14">
        <f t="shared" si="3"/>
        <v>46167</v>
      </c>
      <c r="AB23" s="14">
        <f t="shared" si="3"/>
        <v>46168</v>
      </c>
      <c r="AC23" s="14">
        <f t="shared" si="3"/>
        <v>46169</v>
      </c>
      <c r="AD23" s="14">
        <f t="shared" si="3"/>
        <v>46170</v>
      </c>
      <c r="AE23" s="14">
        <f t="shared" si="3"/>
        <v>46171</v>
      </c>
      <c r="AF23" s="14">
        <f t="shared" si="3"/>
        <v>46172</v>
      </c>
      <c r="AG23" s="14">
        <f t="shared" si="3"/>
        <v>46173</v>
      </c>
      <c r="AH23" s="82"/>
      <c r="AI23" s="85"/>
      <c r="AK23" s="78"/>
      <c r="AL23" s="61" t="s">
        <v>28</v>
      </c>
      <c r="AM23" s="66">
        <f>COUNTIF(C26:AG26,"○")</f>
        <v>0</v>
      </c>
    </row>
    <row r="24" spans="2:63" ht="14.25" thickBot="1" x14ac:dyDescent="0.2">
      <c r="B24" s="7" t="s">
        <v>3</v>
      </c>
      <c r="C24" s="15" t="str">
        <f t="shared" ref="C24:AG24" si="4">TEXT(WEEKDAY(+C23),"aaa")</f>
        <v>金</v>
      </c>
      <c r="D24" s="15" t="str">
        <f t="shared" si="4"/>
        <v>土</v>
      </c>
      <c r="E24" s="15" t="str">
        <f t="shared" si="4"/>
        <v>日</v>
      </c>
      <c r="F24" s="15" t="str">
        <f t="shared" si="4"/>
        <v>月</v>
      </c>
      <c r="G24" s="15" t="str">
        <f t="shared" si="4"/>
        <v>火</v>
      </c>
      <c r="H24" s="15" t="str">
        <f t="shared" si="4"/>
        <v>水</v>
      </c>
      <c r="I24" s="15" t="str">
        <f t="shared" si="4"/>
        <v>木</v>
      </c>
      <c r="J24" s="15" t="str">
        <f t="shared" si="4"/>
        <v>金</v>
      </c>
      <c r="K24" s="15" t="str">
        <f t="shared" si="4"/>
        <v>土</v>
      </c>
      <c r="L24" s="15" t="str">
        <f t="shared" si="4"/>
        <v>日</v>
      </c>
      <c r="M24" s="15" t="str">
        <f t="shared" si="4"/>
        <v>月</v>
      </c>
      <c r="N24" s="15" t="str">
        <f t="shared" si="4"/>
        <v>火</v>
      </c>
      <c r="O24" s="15" t="str">
        <f t="shared" si="4"/>
        <v>水</v>
      </c>
      <c r="P24" s="15" t="str">
        <f t="shared" si="4"/>
        <v>木</v>
      </c>
      <c r="Q24" s="15" t="str">
        <f t="shared" si="4"/>
        <v>金</v>
      </c>
      <c r="R24" s="15" t="str">
        <f t="shared" si="4"/>
        <v>土</v>
      </c>
      <c r="S24" s="15" t="str">
        <f t="shared" si="4"/>
        <v>日</v>
      </c>
      <c r="T24" s="15" t="str">
        <f t="shared" si="4"/>
        <v>月</v>
      </c>
      <c r="U24" s="15" t="str">
        <f t="shared" si="4"/>
        <v>火</v>
      </c>
      <c r="V24" s="15" t="str">
        <f t="shared" si="4"/>
        <v>水</v>
      </c>
      <c r="W24" s="15" t="str">
        <f t="shared" si="4"/>
        <v>木</v>
      </c>
      <c r="X24" s="15" t="str">
        <f t="shared" si="4"/>
        <v>金</v>
      </c>
      <c r="Y24" s="15" t="str">
        <f t="shared" si="4"/>
        <v>土</v>
      </c>
      <c r="Z24" s="15" t="str">
        <f t="shared" si="4"/>
        <v>日</v>
      </c>
      <c r="AA24" s="15" t="str">
        <f t="shared" si="4"/>
        <v>月</v>
      </c>
      <c r="AB24" s="15" t="str">
        <f t="shared" si="4"/>
        <v>火</v>
      </c>
      <c r="AC24" s="15" t="str">
        <f t="shared" si="4"/>
        <v>水</v>
      </c>
      <c r="AD24" s="15" t="str">
        <f t="shared" si="4"/>
        <v>木</v>
      </c>
      <c r="AE24" s="15" t="str">
        <f t="shared" si="4"/>
        <v>金</v>
      </c>
      <c r="AF24" s="15" t="str">
        <f t="shared" si="4"/>
        <v>土</v>
      </c>
      <c r="AG24" s="15" t="str">
        <f t="shared" si="4"/>
        <v>日</v>
      </c>
      <c r="AH24" s="82"/>
      <c r="AI24" s="85"/>
      <c r="AK24" s="78"/>
      <c r="AL24" s="61" t="s">
        <v>27</v>
      </c>
      <c r="AM24" s="67">
        <f>IFERROR(+AM23/AM22,"")</f>
        <v>0</v>
      </c>
      <c r="AN24" s="71" t="str">
        <f>IF(AM24="","",IF(AM24&gt;=0.285,"4週8休以上",IF(AM24&gt;=0.25,"4週7休以上4週8休未満",IF(AM24&gt;=0.214,"4週6休以上4週7休未満",IF(0.214&gt;AM24,"4週6休未満")))))</f>
        <v>4週6休未満</v>
      </c>
    </row>
    <row r="25" spans="2:63" s="2" customFormat="1" ht="60" customHeight="1" x14ac:dyDescent="0.15">
      <c r="B25" s="8" t="s">
        <v>0</v>
      </c>
      <c r="C25" s="16"/>
      <c r="D25" s="16"/>
      <c r="E25" s="16"/>
      <c r="F25" s="16"/>
      <c r="G25" s="16"/>
      <c r="H25" s="16"/>
      <c r="I25" s="16"/>
      <c r="J25" s="16"/>
      <c r="K25" s="27"/>
      <c r="L25" s="16"/>
      <c r="M25" s="16"/>
      <c r="N25" s="7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5"/>
      <c r="AD25" s="16"/>
      <c r="AE25" s="16"/>
      <c r="AF25" s="16"/>
      <c r="AG25" s="16"/>
      <c r="AH25" s="83"/>
      <c r="AI25" s="86"/>
      <c r="AK25" s="87" t="s">
        <v>11</v>
      </c>
      <c r="AL25" s="62" t="s">
        <v>20</v>
      </c>
      <c r="AM25" s="68">
        <f>COUNTIF(C27:AG27,"")+COUNTIF(C27:AG27,"●")</f>
        <v>31</v>
      </c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</row>
    <row r="26" spans="2:63" s="3" customFormat="1" ht="14.25" thickBot="1" x14ac:dyDescent="0.2">
      <c r="B26" s="7" t="s">
        <v>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41">
        <f>COUNTIF(C26:AG26,"○")</f>
        <v>0</v>
      </c>
      <c r="AI26" s="47">
        <f>+AH26+AI19</f>
        <v>0</v>
      </c>
      <c r="AK26" s="87"/>
      <c r="AL26" s="61" t="s">
        <v>28</v>
      </c>
      <c r="AM26" s="66">
        <f>COUNTIF(C27:AG27,"●")</f>
        <v>0</v>
      </c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</row>
    <row r="27" spans="2:63" s="3" customFormat="1" ht="14.25" thickBot="1" x14ac:dyDescent="0.2">
      <c r="B27" s="9" t="s">
        <v>11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42">
        <f>COUNTIF(C27:AG27,"●")</f>
        <v>0</v>
      </c>
      <c r="AI27" s="48">
        <f>+AH27+AI20</f>
        <v>0</v>
      </c>
      <c r="AK27" s="87"/>
      <c r="AL27" s="61" t="s">
        <v>27</v>
      </c>
      <c r="AM27" s="67">
        <f>IFERROR(+AM26/AM25,"")</f>
        <v>0</v>
      </c>
      <c r="AN27" s="71" t="str">
        <f>IF(AM27="","",IF(AM27&gt;=0.285,"4週8休以上",IF(AM27&gt;=0.25,"4週7休以上4週8休未満",IF(AM27&gt;=0.214,"4週6休以上4週7休未満",IF(0.214&gt;AM27,"4週6休未満")))))</f>
        <v>4週6休未満</v>
      </c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</row>
    <row r="29" spans="2:63" ht="13.5" customHeight="1" x14ac:dyDescent="0.15">
      <c r="B29" s="6" t="s">
        <v>4</v>
      </c>
      <c r="C29" s="79">
        <f>C22+MONTH(1)</f>
        <v>6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1" t="s">
        <v>7</v>
      </c>
      <c r="AI29" s="84" t="s">
        <v>18</v>
      </c>
      <c r="AK29" s="78" t="s">
        <v>9</v>
      </c>
      <c r="AL29" s="61" t="s">
        <v>20</v>
      </c>
      <c r="AM29" s="65">
        <f>COUNTIF(C33:AG33,"")+COUNTIF(C33:AG33,"○")</f>
        <v>31</v>
      </c>
    </row>
    <row r="30" spans="2:63" ht="14.25" thickBot="1" x14ac:dyDescent="0.2">
      <c r="B30" s="7" t="s">
        <v>6</v>
      </c>
      <c r="C30" s="14">
        <f>DATE($M$8,C29,1)</f>
        <v>46174</v>
      </c>
      <c r="D30" s="14">
        <f t="shared" ref="D30:AF30" si="5">C30+1</f>
        <v>46175</v>
      </c>
      <c r="E30" s="14">
        <f t="shared" si="5"/>
        <v>46176</v>
      </c>
      <c r="F30" s="14">
        <f t="shared" si="5"/>
        <v>46177</v>
      </c>
      <c r="G30" s="14">
        <f t="shared" si="5"/>
        <v>46178</v>
      </c>
      <c r="H30" s="14">
        <f t="shared" si="5"/>
        <v>46179</v>
      </c>
      <c r="I30" s="14">
        <f t="shared" si="5"/>
        <v>46180</v>
      </c>
      <c r="J30" s="14">
        <f t="shared" si="5"/>
        <v>46181</v>
      </c>
      <c r="K30" s="14">
        <f t="shared" si="5"/>
        <v>46182</v>
      </c>
      <c r="L30" s="14">
        <f t="shared" si="5"/>
        <v>46183</v>
      </c>
      <c r="M30" s="14">
        <f t="shared" si="5"/>
        <v>46184</v>
      </c>
      <c r="N30" s="14">
        <f t="shared" si="5"/>
        <v>46185</v>
      </c>
      <c r="O30" s="14">
        <f t="shared" si="5"/>
        <v>46186</v>
      </c>
      <c r="P30" s="14">
        <f t="shared" si="5"/>
        <v>46187</v>
      </c>
      <c r="Q30" s="14">
        <f t="shared" si="5"/>
        <v>46188</v>
      </c>
      <c r="R30" s="14">
        <f t="shared" si="5"/>
        <v>46189</v>
      </c>
      <c r="S30" s="14">
        <f t="shared" si="5"/>
        <v>46190</v>
      </c>
      <c r="T30" s="14">
        <f t="shared" si="5"/>
        <v>46191</v>
      </c>
      <c r="U30" s="14">
        <f t="shared" si="5"/>
        <v>46192</v>
      </c>
      <c r="V30" s="14">
        <f t="shared" si="5"/>
        <v>46193</v>
      </c>
      <c r="W30" s="14">
        <f t="shared" si="5"/>
        <v>46194</v>
      </c>
      <c r="X30" s="14">
        <f t="shared" si="5"/>
        <v>46195</v>
      </c>
      <c r="Y30" s="14">
        <f t="shared" si="5"/>
        <v>46196</v>
      </c>
      <c r="Z30" s="14">
        <f t="shared" si="5"/>
        <v>46197</v>
      </c>
      <c r="AA30" s="14">
        <f t="shared" si="5"/>
        <v>46198</v>
      </c>
      <c r="AB30" s="14">
        <f t="shared" si="5"/>
        <v>46199</v>
      </c>
      <c r="AC30" s="14">
        <f t="shared" si="5"/>
        <v>46200</v>
      </c>
      <c r="AD30" s="14">
        <f t="shared" si="5"/>
        <v>46201</v>
      </c>
      <c r="AE30" s="14">
        <f t="shared" si="5"/>
        <v>46202</v>
      </c>
      <c r="AF30" s="14">
        <f t="shared" si="5"/>
        <v>46203</v>
      </c>
      <c r="AG30" s="15" t="s">
        <v>21</v>
      </c>
      <c r="AH30" s="82"/>
      <c r="AI30" s="85"/>
      <c r="AK30" s="78"/>
      <c r="AL30" s="61" t="s">
        <v>28</v>
      </c>
      <c r="AM30" s="66">
        <f>COUNTIF(C33:AG33,"○")</f>
        <v>0</v>
      </c>
    </row>
    <row r="31" spans="2:63" ht="14.25" thickBot="1" x14ac:dyDescent="0.2">
      <c r="B31" s="7" t="s">
        <v>3</v>
      </c>
      <c r="C31" s="15" t="str">
        <f t="shared" ref="C31:AF31" si="6">TEXT(WEEKDAY(+C30),"aaa")</f>
        <v>月</v>
      </c>
      <c r="D31" s="15" t="str">
        <f t="shared" si="6"/>
        <v>火</v>
      </c>
      <c r="E31" s="15" t="str">
        <f t="shared" si="6"/>
        <v>水</v>
      </c>
      <c r="F31" s="15" t="str">
        <f t="shared" si="6"/>
        <v>木</v>
      </c>
      <c r="G31" s="15" t="str">
        <f t="shared" si="6"/>
        <v>金</v>
      </c>
      <c r="H31" s="15" t="str">
        <f t="shared" si="6"/>
        <v>土</v>
      </c>
      <c r="I31" s="15" t="str">
        <f t="shared" si="6"/>
        <v>日</v>
      </c>
      <c r="J31" s="15" t="str">
        <f t="shared" si="6"/>
        <v>月</v>
      </c>
      <c r="K31" s="15" t="str">
        <f t="shared" si="6"/>
        <v>火</v>
      </c>
      <c r="L31" s="15" t="str">
        <f t="shared" si="6"/>
        <v>水</v>
      </c>
      <c r="M31" s="15" t="str">
        <f t="shared" si="6"/>
        <v>木</v>
      </c>
      <c r="N31" s="15" t="str">
        <f t="shared" si="6"/>
        <v>金</v>
      </c>
      <c r="O31" s="15" t="str">
        <f t="shared" si="6"/>
        <v>土</v>
      </c>
      <c r="P31" s="15" t="str">
        <f t="shared" si="6"/>
        <v>日</v>
      </c>
      <c r="Q31" s="15" t="str">
        <f t="shared" si="6"/>
        <v>月</v>
      </c>
      <c r="R31" s="15" t="str">
        <f t="shared" si="6"/>
        <v>火</v>
      </c>
      <c r="S31" s="15" t="str">
        <f t="shared" si="6"/>
        <v>水</v>
      </c>
      <c r="T31" s="15" t="str">
        <f t="shared" si="6"/>
        <v>木</v>
      </c>
      <c r="U31" s="15" t="str">
        <f t="shared" si="6"/>
        <v>金</v>
      </c>
      <c r="V31" s="15" t="str">
        <f t="shared" si="6"/>
        <v>土</v>
      </c>
      <c r="W31" s="15" t="str">
        <f t="shared" si="6"/>
        <v>日</v>
      </c>
      <c r="X31" s="15" t="str">
        <f t="shared" si="6"/>
        <v>月</v>
      </c>
      <c r="Y31" s="15" t="str">
        <f t="shared" si="6"/>
        <v>火</v>
      </c>
      <c r="Z31" s="15" t="str">
        <f t="shared" si="6"/>
        <v>水</v>
      </c>
      <c r="AA31" s="15" t="str">
        <f t="shared" si="6"/>
        <v>木</v>
      </c>
      <c r="AB31" s="15" t="str">
        <f t="shared" si="6"/>
        <v>金</v>
      </c>
      <c r="AC31" s="15" t="str">
        <f t="shared" si="6"/>
        <v>土</v>
      </c>
      <c r="AD31" s="15" t="str">
        <f t="shared" si="6"/>
        <v>日</v>
      </c>
      <c r="AE31" s="15" t="str">
        <f t="shared" si="6"/>
        <v>月</v>
      </c>
      <c r="AF31" s="15" t="str">
        <f t="shared" si="6"/>
        <v>火</v>
      </c>
      <c r="AG31" s="15" t="s">
        <v>21</v>
      </c>
      <c r="AH31" s="82"/>
      <c r="AI31" s="85"/>
      <c r="AK31" s="78"/>
      <c r="AL31" s="61" t="s">
        <v>27</v>
      </c>
      <c r="AM31" s="67">
        <f>IFERROR(+AM30/AM29,"")</f>
        <v>0</v>
      </c>
      <c r="AN31" s="71" t="str">
        <f>IF(AM31="","",IF(AM31&gt;=0.285,"4週8休以上",IF(AM31&gt;=0.25,"4週7休以上4週8休未満",IF(AM31&gt;=0.214,"4週6休以上4週7休未満",IF(0.214&gt;AM31,"4週6休未満")))))</f>
        <v>4週6休未満</v>
      </c>
    </row>
    <row r="32" spans="2:63" s="2" customFormat="1" ht="60" customHeight="1" x14ac:dyDescent="0.15">
      <c r="B32" s="8" t="s">
        <v>0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83"/>
      <c r="AI32" s="86"/>
      <c r="AK32" s="87" t="s">
        <v>11</v>
      </c>
      <c r="AL32" s="62" t="s">
        <v>20</v>
      </c>
      <c r="AM32" s="68">
        <f>COUNTIF(C34:AG34,"")+COUNTIF(C34:AG34,"●")</f>
        <v>31</v>
      </c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</row>
    <row r="33" spans="2:63" s="3" customFormat="1" ht="14.25" thickBot="1" x14ac:dyDescent="0.2">
      <c r="B33" s="7" t="s">
        <v>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41">
        <f>COUNTIF(C33:AG33,"○")</f>
        <v>0</v>
      </c>
      <c r="AI33" s="47">
        <f>+AH33+AI26</f>
        <v>0</v>
      </c>
      <c r="AK33" s="87"/>
      <c r="AL33" s="61" t="s">
        <v>28</v>
      </c>
      <c r="AM33" s="66">
        <f>COUNTIF(C34:AG34,"●")</f>
        <v>0</v>
      </c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</row>
    <row r="34" spans="2:63" s="3" customFormat="1" ht="14.25" thickBot="1" x14ac:dyDescent="0.2">
      <c r="B34" s="9" t="s">
        <v>11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42">
        <f>COUNTIF(C34:AG34,"●")</f>
        <v>0</v>
      </c>
      <c r="AI34" s="48">
        <f>+AH34+AI27</f>
        <v>0</v>
      </c>
      <c r="AK34" s="87"/>
      <c r="AL34" s="61" t="s">
        <v>27</v>
      </c>
      <c r="AM34" s="67">
        <f>IFERROR(+AM33/AM32,"")</f>
        <v>0</v>
      </c>
      <c r="AN34" s="71" t="str">
        <f>IF(AM34="","",IF(AM34&gt;=0.285,"4週8休以上",IF(AM34&gt;=0.25,"4週7休以上4週8休未満",IF(AM34&gt;=0.214,"4週6休以上4週7休未満",IF(0.214&gt;AM34,"4週6休未満")))))</f>
        <v>4週6休未満</v>
      </c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</row>
    <row r="36" spans="2:63" ht="13.5" customHeight="1" x14ac:dyDescent="0.15">
      <c r="B36" s="6" t="s">
        <v>4</v>
      </c>
      <c r="C36" s="79">
        <f>C29+MONTH(1)</f>
        <v>7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1" t="s">
        <v>7</v>
      </c>
      <c r="AI36" s="84" t="s">
        <v>18</v>
      </c>
      <c r="AK36" s="78" t="s">
        <v>9</v>
      </c>
      <c r="AL36" s="61" t="s">
        <v>20</v>
      </c>
      <c r="AM36" s="65">
        <f>COUNTIF(C40:AG40,"")+COUNTIF(C40:AG40,"○")</f>
        <v>31</v>
      </c>
    </row>
    <row r="37" spans="2:63" ht="14.25" thickBot="1" x14ac:dyDescent="0.2">
      <c r="B37" s="7" t="s">
        <v>6</v>
      </c>
      <c r="C37" s="14">
        <f>DATE($M$8,C36,1)</f>
        <v>46204</v>
      </c>
      <c r="D37" s="14">
        <f t="shared" ref="D37:AG37" si="7">C37+1</f>
        <v>46205</v>
      </c>
      <c r="E37" s="14">
        <f t="shared" si="7"/>
        <v>46206</v>
      </c>
      <c r="F37" s="14">
        <f t="shared" si="7"/>
        <v>46207</v>
      </c>
      <c r="G37" s="14">
        <f t="shared" si="7"/>
        <v>46208</v>
      </c>
      <c r="H37" s="14">
        <f t="shared" si="7"/>
        <v>46209</v>
      </c>
      <c r="I37" s="14">
        <f t="shared" si="7"/>
        <v>46210</v>
      </c>
      <c r="J37" s="14">
        <f t="shared" si="7"/>
        <v>46211</v>
      </c>
      <c r="K37" s="14">
        <f t="shared" si="7"/>
        <v>46212</v>
      </c>
      <c r="L37" s="14">
        <f t="shared" si="7"/>
        <v>46213</v>
      </c>
      <c r="M37" s="14">
        <f t="shared" si="7"/>
        <v>46214</v>
      </c>
      <c r="N37" s="14">
        <f t="shared" si="7"/>
        <v>46215</v>
      </c>
      <c r="O37" s="14">
        <f t="shared" si="7"/>
        <v>46216</v>
      </c>
      <c r="P37" s="14">
        <f t="shared" si="7"/>
        <v>46217</v>
      </c>
      <c r="Q37" s="14">
        <f t="shared" si="7"/>
        <v>46218</v>
      </c>
      <c r="R37" s="14">
        <f t="shared" si="7"/>
        <v>46219</v>
      </c>
      <c r="S37" s="14">
        <f t="shared" si="7"/>
        <v>46220</v>
      </c>
      <c r="T37" s="14">
        <f t="shared" si="7"/>
        <v>46221</v>
      </c>
      <c r="U37" s="14">
        <f t="shared" si="7"/>
        <v>46222</v>
      </c>
      <c r="V37" s="14">
        <f t="shared" si="7"/>
        <v>46223</v>
      </c>
      <c r="W37" s="14">
        <f t="shared" si="7"/>
        <v>46224</v>
      </c>
      <c r="X37" s="14">
        <f t="shared" si="7"/>
        <v>46225</v>
      </c>
      <c r="Y37" s="14">
        <f t="shared" si="7"/>
        <v>46226</v>
      </c>
      <c r="Z37" s="14">
        <f t="shared" si="7"/>
        <v>46227</v>
      </c>
      <c r="AA37" s="14">
        <f t="shared" si="7"/>
        <v>46228</v>
      </c>
      <c r="AB37" s="14">
        <f t="shared" si="7"/>
        <v>46229</v>
      </c>
      <c r="AC37" s="14">
        <f t="shared" si="7"/>
        <v>46230</v>
      </c>
      <c r="AD37" s="14">
        <f t="shared" si="7"/>
        <v>46231</v>
      </c>
      <c r="AE37" s="14">
        <f t="shared" si="7"/>
        <v>46232</v>
      </c>
      <c r="AF37" s="14">
        <f t="shared" si="7"/>
        <v>46233</v>
      </c>
      <c r="AG37" s="14">
        <f t="shared" si="7"/>
        <v>46234</v>
      </c>
      <c r="AH37" s="82"/>
      <c r="AI37" s="85"/>
      <c r="AK37" s="78"/>
      <c r="AL37" s="61" t="s">
        <v>28</v>
      </c>
      <c r="AM37" s="66">
        <f>COUNTIF(C40:AG40,"○")</f>
        <v>0</v>
      </c>
    </row>
    <row r="38" spans="2:63" ht="14.25" thickBot="1" x14ac:dyDescent="0.2">
      <c r="B38" s="7" t="s">
        <v>3</v>
      </c>
      <c r="C38" s="15" t="str">
        <f t="shared" ref="C38:AG38" si="8">TEXT(WEEKDAY(+C37),"aaa")</f>
        <v>水</v>
      </c>
      <c r="D38" s="15" t="str">
        <f t="shared" si="8"/>
        <v>木</v>
      </c>
      <c r="E38" s="15" t="str">
        <f t="shared" si="8"/>
        <v>金</v>
      </c>
      <c r="F38" s="15" t="str">
        <f t="shared" si="8"/>
        <v>土</v>
      </c>
      <c r="G38" s="15" t="str">
        <f t="shared" si="8"/>
        <v>日</v>
      </c>
      <c r="H38" s="15" t="str">
        <f t="shared" si="8"/>
        <v>月</v>
      </c>
      <c r="I38" s="15" t="str">
        <f t="shared" si="8"/>
        <v>火</v>
      </c>
      <c r="J38" s="15" t="str">
        <f t="shared" si="8"/>
        <v>水</v>
      </c>
      <c r="K38" s="15" t="str">
        <f t="shared" si="8"/>
        <v>木</v>
      </c>
      <c r="L38" s="15" t="str">
        <f t="shared" si="8"/>
        <v>金</v>
      </c>
      <c r="M38" s="15" t="str">
        <f t="shared" si="8"/>
        <v>土</v>
      </c>
      <c r="N38" s="15" t="str">
        <f t="shared" si="8"/>
        <v>日</v>
      </c>
      <c r="O38" s="15" t="str">
        <f t="shared" si="8"/>
        <v>月</v>
      </c>
      <c r="P38" s="15" t="str">
        <f t="shared" si="8"/>
        <v>火</v>
      </c>
      <c r="Q38" s="15" t="str">
        <f t="shared" si="8"/>
        <v>水</v>
      </c>
      <c r="R38" s="15" t="str">
        <f t="shared" si="8"/>
        <v>木</v>
      </c>
      <c r="S38" s="15" t="str">
        <f t="shared" si="8"/>
        <v>金</v>
      </c>
      <c r="T38" s="15" t="str">
        <f t="shared" si="8"/>
        <v>土</v>
      </c>
      <c r="U38" s="15" t="str">
        <f t="shared" si="8"/>
        <v>日</v>
      </c>
      <c r="V38" s="15" t="str">
        <f t="shared" si="8"/>
        <v>月</v>
      </c>
      <c r="W38" s="15" t="str">
        <f t="shared" si="8"/>
        <v>火</v>
      </c>
      <c r="X38" s="15" t="str">
        <f t="shared" si="8"/>
        <v>水</v>
      </c>
      <c r="Y38" s="15" t="str">
        <f t="shared" si="8"/>
        <v>木</v>
      </c>
      <c r="Z38" s="15" t="str">
        <f t="shared" si="8"/>
        <v>金</v>
      </c>
      <c r="AA38" s="15" t="str">
        <f t="shared" si="8"/>
        <v>土</v>
      </c>
      <c r="AB38" s="15" t="str">
        <f t="shared" si="8"/>
        <v>日</v>
      </c>
      <c r="AC38" s="15" t="str">
        <f t="shared" si="8"/>
        <v>月</v>
      </c>
      <c r="AD38" s="15" t="str">
        <f t="shared" si="8"/>
        <v>火</v>
      </c>
      <c r="AE38" s="15" t="str">
        <f t="shared" si="8"/>
        <v>水</v>
      </c>
      <c r="AF38" s="15" t="str">
        <f t="shared" si="8"/>
        <v>木</v>
      </c>
      <c r="AG38" s="15" t="str">
        <f t="shared" si="8"/>
        <v>金</v>
      </c>
      <c r="AH38" s="82"/>
      <c r="AI38" s="85"/>
      <c r="AK38" s="78"/>
      <c r="AL38" s="61" t="s">
        <v>27</v>
      </c>
      <c r="AM38" s="67">
        <f>IFERROR(+AM37/AM36,"")</f>
        <v>0</v>
      </c>
      <c r="AN38" s="71" t="str">
        <f>IF(AM38="","",IF(AM38&gt;=0.285,"4週8休以上",IF(AM38&gt;=0.25,"4週7休以上4週8休未満",IF(AM38&gt;=0.214,"4週6休以上4週7休未満",IF(0.214&gt;AM38,"4週6休未満")))))</f>
        <v>4週6休未満</v>
      </c>
    </row>
    <row r="39" spans="2:63" s="2" customFormat="1" ht="60" customHeight="1" x14ac:dyDescent="0.15">
      <c r="B39" s="8" t="s">
        <v>0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83"/>
      <c r="AI39" s="86"/>
      <c r="AK39" s="87" t="s">
        <v>11</v>
      </c>
      <c r="AL39" s="62" t="s">
        <v>20</v>
      </c>
      <c r="AM39" s="68">
        <f>COUNTIF(C41:AG41,"")+COUNTIF(C41:AG41,"●")</f>
        <v>31</v>
      </c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</row>
    <row r="40" spans="2:63" s="3" customFormat="1" ht="14.25" thickBot="1" x14ac:dyDescent="0.2">
      <c r="B40" s="7" t="s">
        <v>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41">
        <f>COUNTIF(C40:AG40,"○")</f>
        <v>0</v>
      </c>
      <c r="AI40" s="47">
        <f>+AH40+AI33</f>
        <v>0</v>
      </c>
      <c r="AK40" s="87"/>
      <c r="AL40" s="61" t="s">
        <v>28</v>
      </c>
      <c r="AM40" s="66">
        <f>COUNTIF(C41:AG41,"●")</f>
        <v>0</v>
      </c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</row>
    <row r="41" spans="2:63" s="3" customFormat="1" ht="14.25" thickBot="1" x14ac:dyDescent="0.2">
      <c r="B41" s="9" t="s">
        <v>11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42">
        <f>COUNTIF(C41:AG41,"●")</f>
        <v>0</v>
      </c>
      <c r="AI41" s="48">
        <f>+AH41+AI34</f>
        <v>0</v>
      </c>
      <c r="AK41" s="87"/>
      <c r="AL41" s="61" t="s">
        <v>27</v>
      </c>
      <c r="AM41" s="67">
        <f>IFERROR(+AM40/AM39,"")</f>
        <v>0</v>
      </c>
      <c r="AN41" s="71" t="str">
        <f>IF(AM41="","",IF(AM41&gt;=0.285,"4週8休以上",IF(AM41&gt;=0.25,"4週7休以上4週8休未満",IF(AM41&gt;=0.214,"4週6休以上4週7休未満",IF(0.214&gt;AM41,"4週6休未満")))))</f>
        <v>4週6休未満</v>
      </c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</row>
    <row r="43" spans="2:63" ht="13.5" customHeight="1" x14ac:dyDescent="0.15">
      <c r="B43" s="6" t="s">
        <v>4</v>
      </c>
      <c r="C43" s="79">
        <f>C36+MONTH(1)</f>
        <v>8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1" t="s">
        <v>7</v>
      </c>
      <c r="AI43" s="84" t="s">
        <v>18</v>
      </c>
      <c r="AK43" s="78" t="s">
        <v>9</v>
      </c>
      <c r="AL43" s="61" t="s">
        <v>20</v>
      </c>
      <c r="AM43" s="65">
        <f>COUNTIF(C47:AG47,"")+COUNTIF(C47:AG47,"○")</f>
        <v>31</v>
      </c>
    </row>
    <row r="44" spans="2:63" ht="14.25" thickBot="1" x14ac:dyDescent="0.2">
      <c r="B44" s="7" t="s">
        <v>6</v>
      </c>
      <c r="C44" s="14">
        <f>DATE($M$8,C43,1)</f>
        <v>46235</v>
      </c>
      <c r="D44" s="14">
        <f t="shared" ref="D44:AG44" si="9">C44+1</f>
        <v>46236</v>
      </c>
      <c r="E44" s="14">
        <f t="shared" si="9"/>
        <v>46237</v>
      </c>
      <c r="F44" s="14">
        <f t="shared" si="9"/>
        <v>46238</v>
      </c>
      <c r="G44" s="14">
        <f t="shared" si="9"/>
        <v>46239</v>
      </c>
      <c r="H44" s="14">
        <f t="shared" si="9"/>
        <v>46240</v>
      </c>
      <c r="I44" s="14">
        <f t="shared" si="9"/>
        <v>46241</v>
      </c>
      <c r="J44" s="14">
        <f t="shared" si="9"/>
        <v>46242</v>
      </c>
      <c r="K44" s="14">
        <f t="shared" si="9"/>
        <v>46243</v>
      </c>
      <c r="L44" s="14">
        <f t="shared" si="9"/>
        <v>46244</v>
      </c>
      <c r="M44" s="14">
        <f t="shared" si="9"/>
        <v>46245</v>
      </c>
      <c r="N44" s="14">
        <f t="shared" si="9"/>
        <v>46246</v>
      </c>
      <c r="O44" s="18">
        <f t="shared" si="9"/>
        <v>46247</v>
      </c>
      <c r="P44" s="18">
        <f t="shared" si="9"/>
        <v>46248</v>
      </c>
      <c r="Q44" s="18">
        <f t="shared" si="9"/>
        <v>46249</v>
      </c>
      <c r="R44" s="14">
        <f t="shared" si="9"/>
        <v>46250</v>
      </c>
      <c r="S44" s="14">
        <f t="shared" si="9"/>
        <v>46251</v>
      </c>
      <c r="T44" s="14">
        <f t="shared" si="9"/>
        <v>46252</v>
      </c>
      <c r="U44" s="14">
        <f t="shared" si="9"/>
        <v>46253</v>
      </c>
      <c r="V44" s="14">
        <f t="shared" si="9"/>
        <v>46254</v>
      </c>
      <c r="W44" s="14">
        <f t="shared" si="9"/>
        <v>46255</v>
      </c>
      <c r="X44" s="14">
        <f t="shared" si="9"/>
        <v>46256</v>
      </c>
      <c r="Y44" s="14">
        <f t="shared" si="9"/>
        <v>46257</v>
      </c>
      <c r="Z44" s="14">
        <f t="shared" si="9"/>
        <v>46258</v>
      </c>
      <c r="AA44" s="14">
        <f t="shared" si="9"/>
        <v>46259</v>
      </c>
      <c r="AB44" s="14">
        <f t="shared" si="9"/>
        <v>46260</v>
      </c>
      <c r="AC44" s="14">
        <f t="shared" si="9"/>
        <v>46261</v>
      </c>
      <c r="AD44" s="14">
        <f t="shared" si="9"/>
        <v>46262</v>
      </c>
      <c r="AE44" s="14">
        <f t="shared" si="9"/>
        <v>46263</v>
      </c>
      <c r="AF44" s="14">
        <f t="shared" si="9"/>
        <v>46264</v>
      </c>
      <c r="AG44" s="14">
        <f t="shared" si="9"/>
        <v>46265</v>
      </c>
      <c r="AH44" s="82"/>
      <c r="AI44" s="85"/>
      <c r="AK44" s="78"/>
      <c r="AL44" s="61" t="s">
        <v>28</v>
      </c>
      <c r="AM44" s="66">
        <f>COUNTIF(C47:AG47,"○")</f>
        <v>0</v>
      </c>
    </row>
    <row r="45" spans="2:63" ht="14.25" thickBot="1" x14ac:dyDescent="0.2">
      <c r="B45" s="7" t="s">
        <v>3</v>
      </c>
      <c r="C45" s="15" t="str">
        <f t="shared" ref="C45:AG45" si="10">TEXT(WEEKDAY(+C44),"aaa")</f>
        <v>土</v>
      </c>
      <c r="D45" s="15" t="str">
        <f t="shared" si="10"/>
        <v>日</v>
      </c>
      <c r="E45" s="15" t="str">
        <f t="shared" si="10"/>
        <v>月</v>
      </c>
      <c r="F45" s="15" t="str">
        <f t="shared" si="10"/>
        <v>火</v>
      </c>
      <c r="G45" s="15" t="str">
        <f t="shared" si="10"/>
        <v>水</v>
      </c>
      <c r="H45" s="15" t="str">
        <f t="shared" si="10"/>
        <v>木</v>
      </c>
      <c r="I45" s="15" t="str">
        <f t="shared" si="10"/>
        <v>金</v>
      </c>
      <c r="J45" s="15" t="str">
        <f t="shared" si="10"/>
        <v>土</v>
      </c>
      <c r="K45" s="15" t="str">
        <f t="shared" si="10"/>
        <v>日</v>
      </c>
      <c r="L45" s="15" t="str">
        <f t="shared" si="10"/>
        <v>月</v>
      </c>
      <c r="M45" s="15" t="str">
        <f t="shared" si="10"/>
        <v>火</v>
      </c>
      <c r="N45" s="15" t="str">
        <f t="shared" si="10"/>
        <v>水</v>
      </c>
      <c r="O45" s="19" t="str">
        <f t="shared" si="10"/>
        <v>木</v>
      </c>
      <c r="P45" s="19" t="str">
        <f t="shared" si="10"/>
        <v>金</v>
      </c>
      <c r="Q45" s="19" t="str">
        <f t="shared" si="10"/>
        <v>土</v>
      </c>
      <c r="R45" s="15" t="str">
        <f t="shared" si="10"/>
        <v>日</v>
      </c>
      <c r="S45" s="15" t="str">
        <f t="shared" si="10"/>
        <v>月</v>
      </c>
      <c r="T45" s="15" t="str">
        <f t="shared" si="10"/>
        <v>火</v>
      </c>
      <c r="U45" s="15" t="str">
        <f t="shared" si="10"/>
        <v>水</v>
      </c>
      <c r="V45" s="15" t="str">
        <f t="shared" si="10"/>
        <v>木</v>
      </c>
      <c r="W45" s="15" t="str">
        <f t="shared" si="10"/>
        <v>金</v>
      </c>
      <c r="X45" s="15" t="str">
        <f t="shared" si="10"/>
        <v>土</v>
      </c>
      <c r="Y45" s="15" t="str">
        <f t="shared" si="10"/>
        <v>日</v>
      </c>
      <c r="Z45" s="15" t="str">
        <f t="shared" si="10"/>
        <v>月</v>
      </c>
      <c r="AA45" s="15" t="str">
        <f t="shared" si="10"/>
        <v>火</v>
      </c>
      <c r="AB45" s="15" t="str">
        <f t="shared" si="10"/>
        <v>水</v>
      </c>
      <c r="AC45" s="15" t="str">
        <f t="shared" si="10"/>
        <v>木</v>
      </c>
      <c r="AD45" s="15" t="str">
        <f t="shared" si="10"/>
        <v>金</v>
      </c>
      <c r="AE45" s="15" t="str">
        <f t="shared" si="10"/>
        <v>土</v>
      </c>
      <c r="AF45" s="15" t="str">
        <f t="shared" si="10"/>
        <v>日</v>
      </c>
      <c r="AG45" s="15" t="str">
        <f t="shared" si="10"/>
        <v>月</v>
      </c>
      <c r="AH45" s="82"/>
      <c r="AI45" s="85"/>
      <c r="AK45" s="78"/>
      <c r="AL45" s="61" t="s">
        <v>27</v>
      </c>
      <c r="AM45" s="67">
        <f>IFERROR(+AM44/AM43,"")</f>
        <v>0</v>
      </c>
      <c r="AN45" s="71" t="str">
        <f>IF(AM45="","",IF(AM45&gt;=0.285,"4週8休以上",IF(AM45&gt;=0.25,"4週7休以上4週8休未満",IF(AM45&gt;=0.214,"4週6休以上4週7休未満",IF(0.214&gt;AM45,"4週6休未満")))))</f>
        <v>4週6休未満</v>
      </c>
    </row>
    <row r="46" spans="2:63" s="2" customFormat="1" ht="60" customHeight="1" x14ac:dyDescent="0.15">
      <c r="B46" s="8" t="s">
        <v>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0"/>
      <c r="P46" s="20"/>
      <c r="Q46" s="20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83"/>
      <c r="AI46" s="86"/>
      <c r="AK46" s="87" t="s">
        <v>11</v>
      </c>
      <c r="AL46" s="62" t="s">
        <v>20</v>
      </c>
      <c r="AM46" s="68">
        <f>COUNTIF(C48:AG48,"")+COUNTIF(C48:AG48,"●")</f>
        <v>31</v>
      </c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</row>
    <row r="47" spans="2:63" s="3" customFormat="1" ht="14.25" thickBot="1" x14ac:dyDescent="0.2">
      <c r="B47" s="7" t="s">
        <v>9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9"/>
      <c r="P47" s="19"/>
      <c r="Q47" s="19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41">
        <f>COUNTIF(C47:AG47,"○")</f>
        <v>0</v>
      </c>
      <c r="AI47" s="47">
        <f>+AH47+AI40</f>
        <v>0</v>
      </c>
      <c r="AK47" s="87"/>
      <c r="AL47" s="61" t="s">
        <v>28</v>
      </c>
      <c r="AM47" s="66">
        <f>COUNTIF(C48:AG48,"●")</f>
        <v>0</v>
      </c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</row>
    <row r="48" spans="2:63" s="3" customFormat="1" ht="14.25" thickBot="1" x14ac:dyDescent="0.2">
      <c r="B48" s="9" t="s">
        <v>11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1"/>
      <c r="P48" s="21"/>
      <c r="Q48" s="21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42">
        <f>COUNTIF(C48:AG48,"●")</f>
        <v>0</v>
      </c>
      <c r="AI48" s="48">
        <f>+AH48+AI41</f>
        <v>0</v>
      </c>
      <c r="AK48" s="87"/>
      <c r="AL48" s="61" t="s">
        <v>27</v>
      </c>
      <c r="AM48" s="67">
        <f>IFERROR(+AM47/AM46,"")</f>
        <v>0</v>
      </c>
      <c r="AN48" s="71" t="str">
        <f>IF(AM48="","",IF(AM48&gt;=0.285,"4週8休以上",IF(AM48&gt;=0.25,"4週7休以上4週8休未満",IF(AM48&gt;=0.214,"4週6休以上4週7休未満",IF(0.214&gt;AM48,"4週6休未満")))))</f>
        <v>4週6休未満</v>
      </c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</row>
    <row r="50" spans="2:63" ht="13.5" customHeight="1" x14ac:dyDescent="0.15">
      <c r="B50" s="6" t="s">
        <v>4</v>
      </c>
      <c r="C50" s="79">
        <f>C43+MONTH(1)</f>
        <v>9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1" t="s">
        <v>7</v>
      </c>
      <c r="AI50" s="84" t="s">
        <v>18</v>
      </c>
      <c r="AK50" s="78" t="s">
        <v>9</v>
      </c>
      <c r="AL50" s="61" t="s">
        <v>20</v>
      </c>
      <c r="AM50" s="65">
        <f>COUNTIF(C54:AG54,"")+COUNTIF(C54:AG54,"○")</f>
        <v>31</v>
      </c>
    </row>
    <row r="51" spans="2:63" ht="14.25" thickBot="1" x14ac:dyDescent="0.2">
      <c r="B51" s="7" t="s">
        <v>6</v>
      </c>
      <c r="C51" s="14">
        <f>DATE($M$8,C50,1)</f>
        <v>46266</v>
      </c>
      <c r="D51" s="14">
        <f t="shared" ref="D51:AF51" si="11">C51+1</f>
        <v>46267</v>
      </c>
      <c r="E51" s="14">
        <f t="shared" si="11"/>
        <v>46268</v>
      </c>
      <c r="F51" s="14">
        <f t="shared" si="11"/>
        <v>46269</v>
      </c>
      <c r="G51" s="14">
        <f t="shared" si="11"/>
        <v>46270</v>
      </c>
      <c r="H51" s="14">
        <f t="shared" si="11"/>
        <v>46271</v>
      </c>
      <c r="I51" s="14">
        <f t="shared" si="11"/>
        <v>46272</v>
      </c>
      <c r="J51" s="14">
        <f t="shared" si="11"/>
        <v>46273</v>
      </c>
      <c r="K51" s="14">
        <f t="shared" si="11"/>
        <v>46274</v>
      </c>
      <c r="L51" s="14">
        <f t="shared" si="11"/>
        <v>46275</v>
      </c>
      <c r="M51" s="14">
        <f t="shared" si="11"/>
        <v>46276</v>
      </c>
      <c r="N51" s="14">
        <f t="shared" si="11"/>
        <v>46277</v>
      </c>
      <c r="O51" s="14">
        <f t="shared" si="11"/>
        <v>46278</v>
      </c>
      <c r="P51" s="14">
        <f t="shared" si="11"/>
        <v>46279</v>
      </c>
      <c r="Q51" s="14">
        <f t="shared" si="11"/>
        <v>46280</v>
      </c>
      <c r="R51" s="14">
        <f t="shared" si="11"/>
        <v>46281</v>
      </c>
      <c r="S51" s="14">
        <f t="shared" si="11"/>
        <v>46282</v>
      </c>
      <c r="T51" s="14">
        <f t="shared" si="11"/>
        <v>46283</v>
      </c>
      <c r="U51" s="14">
        <f t="shared" si="11"/>
        <v>46284</v>
      </c>
      <c r="V51" s="14">
        <f t="shared" si="11"/>
        <v>46285</v>
      </c>
      <c r="W51" s="14">
        <f t="shared" si="11"/>
        <v>46286</v>
      </c>
      <c r="X51" s="14">
        <f t="shared" si="11"/>
        <v>46287</v>
      </c>
      <c r="Y51" s="14">
        <f t="shared" si="11"/>
        <v>46288</v>
      </c>
      <c r="Z51" s="14">
        <f t="shared" si="11"/>
        <v>46289</v>
      </c>
      <c r="AA51" s="14">
        <f t="shared" si="11"/>
        <v>46290</v>
      </c>
      <c r="AB51" s="14">
        <f t="shared" si="11"/>
        <v>46291</v>
      </c>
      <c r="AC51" s="14">
        <f t="shared" si="11"/>
        <v>46292</v>
      </c>
      <c r="AD51" s="14">
        <f t="shared" si="11"/>
        <v>46293</v>
      </c>
      <c r="AE51" s="14">
        <f t="shared" si="11"/>
        <v>46294</v>
      </c>
      <c r="AF51" s="14">
        <f t="shared" si="11"/>
        <v>46295</v>
      </c>
      <c r="AG51" s="15" t="s">
        <v>21</v>
      </c>
      <c r="AH51" s="82"/>
      <c r="AI51" s="85"/>
      <c r="AK51" s="78"/>
      <c r="AL51" s="61" t="s">
        <v>28</v>
      </c>
      <c r="AM51" s="66">
        <f>COUNTIF(C54:AG54,"○")</f>
        <v>0</v>
      </c>
    </row>
    <row r="52" spans="2:63" ht="14.25" thickBot="1" x14ac:dyDescent="0.2">
      <c r="B52" s="7" t="s">
        <v>3</v>
      </c>
      <c r="C52" s="15" t="str">
        <f t="shared" ref="C52:AF52" si="12">TEXT(WEEKDAY(+C51),"aaa")</f>
        <v>火</v>
      </c>
      <c r="D52" s="15" t="str">
        <f t="shared" si="12"/>
        <v>水</v>
      </c>
      <c r="E52" s="15" t="str">
        <f t="shared" si="12"/>
        <v>木</v>
      </c>
      <c r="F52" s="15" t="str">
        <f t="shared" si="12"/>
        <v>金</v>
      </c>
      <c r="G52" s="15" t="str">
        <f t="shared" si="12"/>
        <v>土</v>
      </c>
      <c r="H52" s="15" t="str">
        <f t="shared" si="12"/>
        <v>日</v>
      </c>
      <c r="I52" s="15" t="str">
        <f t="shared" si="12"/>
        <v>月</v>
      </c>
      <c r="J52" s="15" t="str">
        <f t="shared" si="12"/>
        <v>火</v>
      </c>
      <c r="K52" s="15" t="str">
        <f t="shared" si="12"/>
        <v>水</v>
      </c>
      <c r="L52" s="15" t="str">
        <f t="shared" si="12"/>
        <v>木</v>
      </c>
      <c r="M52" s="15" t="str">
        <f t="shared" si="12"/>
        <v>金</v>
      </c>
      <c r="N52" s="15" t="str">
        <f t="shared" si="12"/>
        <v>土</v>
      </c>
      <c r="O52" s="15" t="str">
        <f t="shared" si="12"/>
        <v>日</v>
      </c>
      <c r="P52" s="15" t="str">
        <f t="shared" si="12"/>
        <v>月</v>
      </c>
      <c r="Q52" s="15" t="str">
        <f t="shared" si="12"/>
        <v>火</v>
      </c>
      <c r="R52" s="15" t="str">
        <f t="shared" si="12"/>
        <v>水</v>
      </c>
      <c r="S52" s="15" t="str">
        <f t="shared" si="12"/>
        <v>木</v>
      </c>
      <c r="T52" s="15" t="str">
        <f t="shared" si="12"/>
        <v>金</v>
      </c>
      <c r="U52" s="15" t="str">
        <f t="shared" si="12"/>
        <v>土</v>
      </c>
      <c r="V52" s="15" t="str">
        <f t="shared" si="12"/>
        <v>日</v>
      </c>
      <c r="W52" s="15" t="str">
        <f t="shared" si="12"/>
        <v>月</v>
      </c>
      <c r="X52" s="15" t="str">
        <f t="shared" si="12"/>
        <v>火</v>
      </c>
      <c r="Y52" s="15" t="str">
        <f t="shared" si="12"/>
        <v>水</v>
      </c>
      <c r="Z52" s="15" t="str">
        <f t="shared" si="12"/>
        <v>木</v>
      </c>
      <c r="AA52" s="15" t="str">
        <f t="shared" si="12"/>
        <v>金</v>
      </c>
      <c r="AB52" s="15" t="str">
        <f t="shared" si="12"/>
        <v>土</v>
      </c>
      <c r="AC52" s="15" t="str">
        <f t="shared" si="12"/>
        <v>日</v>
      </c>
      <c r="AD52" s="15" t="str">
        <f t="shared" si="12"/>
        <v>月</v>
      </c>
      <c r="AE52" s="15" t="str">
        <f t="shared" si="12"/>
        <v>火</v>
      </c>
      <c r="AF52" s="15" t="str">
        <f t="shared" si="12"/>
        <v>水</v>
      </c>
      <c r="AG52" s="15" t="s">
        <v>21</v>
      </c>
      <c r="AH52" s="82"/>
      <c r="AI52" s="85"/>
      <c r="AK52" s="78"/>
      <c r="AL52" s="61" t="s">
        <v>27</v>
      </c>
      <c r="AM52" s="67">
        <f>IFERROR(+AM51/AM50,"")</f>
        <v>0</v>
      </c>
      <c r="AN52" s="71" t="str">
        <f>IF(AM52="","",IF(AM52&gt;=0.285,"4週8休以上",IF(AM52&gt;=0.25,"4週7休以上4週8休未満",IF(AM52&gt;=0.214,"4週6休以上4週7休未満",IF(0.214&gt;AM52,"4週6休未満")))))</f>
        <v>4週6休未満</v>
      </c>
    </row>
    <row r="53" spans="2:63" s="2" customFormat="1" ht="60" customHeight="1" x14ac:dyDescent="0.15">
      <c r="B53" s="8" t="s">
        <v>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83"/>
      <c r="AI53" s="86"/>
      <c r="AK53" s="87" t="s">
        <v>11</v>
      </c>
      <c r="AL53" s="62" t="s">
        <v>20</v>
      </c>
      <c r="AM53" s="68">
        <f>COUNTIF(C55:AG55,"")+COUNTIF(C55:AG55,"●")</f>
        <v>31</v>
      </c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</row>
    <row r="54" spans="2:63" s="3" customFormat="1" ht="14.25" thickBot="1" x14ac:dyDescent="0.2">
      <c r="B54" s="7" t="s">
        <v>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41">
        <f>COUNTIF(C54:AG54,"○")</f>
        <v>0</v>
      </c>
      <c r="AI54" s="47">
        <f>+AH54+AI47</f>
        <v>0</v>
      </c>
      <c r="AK54" s="87"/>
      <c r="AL54" s="61" t="s">
        <v>28</v>
      </c>
      <c r="AM54" s="66">
        <f>COUNTIF(C55:AG55,"●")</f>
        <v>0</v>
      </c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</row>
    <row r="55" spans="2:63" s="3" customFormat="1" ht="14.25" thickBot="1" x14ac:dyDescent="0.2">
      <c r="B55" s="9" t="s">
        <v>11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42">
        <f>COUNTIF(C55:AG55,"●")</f>
        <v>0</v>
      </c>
      <c r="AI55" s="48">
        <f>+AH55+AI48</f>
        <v>0</v>
      </c>
      <c r="AK55" s="87"/>
      <c r="AL55" s="61" t="s">
        <v>27</v>
      </c>
      <c r="AM55" s="67">
        <f>IFERROR(+AM54/AM53,"")</f>
        <v>0</v>
      </c>
      <c r="AN55" s="71" t="str">
        <f>IF(AM55="","",IF(AM55&gt;=0.285,"4週8休以上",IF(AM55&gt;=0.25,"4週7休以上4週8休未満",IF(AM55&gt;=0.214,"4週6休以上4週7休未満",IF(0.214&gt;AM55,"4週6休未満")))))</f>
        <v>4週6休未満</v>
      </c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</row>
    <row r="57" spans="2:63" ht="13.5" customHeight="1" x14ac:dyDescent="0.15">
      <c r="B57" s="6" t="s">
        <v>4</v>
      </c>
      <c r="C57" s="79">
        <f>C50+MONTH(1)</f>
        <v>10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1" t="s">
        <v>7</v>
      </c>
      <c r="AI57" s="84" t="s">
        <v>18</v>
      </c>
      <c r="AK57" s="78" t="s">
        <v>9</v>
      </c>
      <c r="AL57" s="61" t="s">
        <v>20</v>
      </c>
      <c r="AM57" s="65">
        <f>COUNTIF(C61:AG61,"")+COUNTIF(C61:AG61,"○")</f>
        <v>31</v>
      </c>
    </row>
    <row r="58" spans="2:63" ht="14.25" thickBot="1" x14ac:dyDescent="0.2">
      <c r="B58" s="7" t="s">
        <v>6</v>
      </c>
      <c r="C58" s="14">
        <f>DATE($M$8,C57,1)</f>
        <v>46296</v>
      </c>
      <c r="D58" s="14">
        <f t="shared" ref="D58:AG58" si="13">C58+1</f>
        <v>46297</v>
      </c>
      <c r="E58" s="14">
        <f t="shared" si="13"/>
        <v>46298</v>
      </c>
      <c r="F58" s="14">
        <f t="shared" si="13"/>
        <v>46299</v>
      </c>
      <c r="G58" s="14">
        <f t="shared" si="13"/>
        <v>46300</v>
      </c>
      <c r="H58" s="14">
        <f t="shared" si="13"/>
        <v>46301</v>
      </c>
      <c r="I58" s="14">
        <f t="shared" si="13"/>
        <v>46302</v>
      </c>
      <c r="J58" s="14">
        <f t="shared" si="13"/>
        <v>46303</v>
      </c>
      <c r="K58" s="14">
        <f t="shared" si="13"/>
        <v>46304</v>
      </c>
      <c r="L58" s="14">
        <f t="shared" si="13"/>
        <v>46305</v>
      </c>
      <c r="M58" s="14">
        <f t="shared" si="13"/>
        <v>46306</v>
      </c>
      <c r="N58" s="14">
        <f t="shared" si="13"/>
        <v>46307</v>
      </c>
      <c r="O58" s="14">
        <f t="shared" si="13"/>
        <v>46308</v>
      </c>
      <c r="P58" s="14">
        <f t="shared" si="13"/>
        <v>46309</v>
      </c>
      <c r="Q58" s="14">
        <f t="shared" si="13"/>
        <v>46310</v>
      </c>
      <c r="R58" s="14">
        <f t="shared" si="13"/>
        <v>46311</v>
      </c>
      <c r="S58" s="14">
        <f t="shared" si="13"/>
        <v>46312</v>
      </c>
      <c r="T58" s="14">
        <f t="shared" si="13"/>
        <v>46313</v>
      </c>
      <c r="U58" s="14">
        <f t="shared" si="13"/>
        <v>46314</v>
      </c>
      <c r="V58" s="14">
        <f t="shared" si="13"/>
        <v>46315</v>
      </c>
      <c r="W58" s="14">
        <f t="shared" si="13"/>
        <v>46316</v>
      </c>
      <c r="X58" s="14">
        <f t="shared" si="13"/>
        <v>46317</v>
      </c>
      <c r="Y58" s="14">
        <f t="shared" si="13"/>
        <v>46318</v>
      </c>
      <c r="Z58" s="14">
        <f t="shared" si="13"/>
        <v>46319</v>
      </c>
      <c r="AA58" s="14">
        <f t="shared" si="13"/>
        <v>46320</v>
      </c>
      <c r="AB58" s="14">
        <f t="shared" si="13"/>
        <v>46321</v>
      </c>
      <c r="AC58" s="14">
        <f t="shared" si="13"/>
        <v>46322</v>
      </c>
      <c r="AD58" s="14">
        <f t="shared" si="13"/>
        <v>46323</v>
      </c>
      <c r="AE58" s="14">
        <f t="shared" si="13"/>
        <v>46324</v>
      </c>
      <c r="AF58" s="14">
        <f t="shared" si="13"/>
        <v>46325</v>
      </c>
      <c r="AG58" s="14">
        <f t="shared" si="13"/>
        <v>46326</v>
      </c>
      <c r="AH58" s="82"/>
      <c r="AI58" s="85"/>
      <c r="AK58" s="78"/>
      <c r="AL58" s="61" t="s">
        <v>28</v>
      </c>
      <c r="AM58" s="66">
        <f>COUNTIF(C61:AG61,"○")</f>
        <v>0</v>
      </c>
    </row>
    <row r="59" spans="2:63" ht="14.25" thickBot="1" x14ac:dyDescent="0.2">
      <c r="B59" s="7" t="s">
        <v>3</v>
      </c>
      <c r="C59" s="15" t="str">
        <f t="shared" ref="C59:AG59" si="14">TEXT(WEEKDAY(+C58),"aaa")</f>
        <v>木</v>
      </c>
      <c r="D59" s="15" t="str">
        <f t="shared" si="14"/>
        <v>金</v>
      </c>
      <c r="E59" s="15" t="str">
        <f t="shared" si="14"/>
        <v>土</v>
      </c>
      <c r="F59" s="15" t="str">
        <f t="shared" si="14"/>
        <v>日</v>
      </c>
      <c r="G59" s="15" t="str">
        <f t="shared" si="14"/>
        <v>月</v>
      </c>
      <c r="H59" s="15" t="str">
        <f t="shared" si="14"/>
        <v>火</v>
      </c>
      <c r="I59" s="15" t="str">
        <f t="shared" si="14"/>
        <v>水</v>
      </c>
      <c r="J59" s="15" t="str">
        <f t="shared" si="14"/>
        <v>木</v>
      </c>
      <c r="K59" s="15" t="str">
        <f t="shared" si="14"/>
        <v>金</v>
      </c>
      <c r="L59" s="15" t="str">
        <f t="shared" si="14"/>
        <v>土</v>
      </c>
      <c r="M59" s="15" t="str">
        <f t="shared" si="14"/>
        <v>日</v>
      </c>
      <c r="N59" s="15" t="str">
        <f t="shared" si="14"/>
        <v>月</v>
      </c>
      <c r="O59" s="15" t="str">
        <f t="shared" si="14"/>
        <v>火</v>
      </c>
      <c r="P59" s="15" t="str">
        <f t="shared" si="14"/>
        <v>水</v>
      </c>
      <c r="Q59" s="15" t="str">
        <f t="shared" si="14"/>
        <v>木</v>
      </c>
      <c r="R59" s="15" t="str">
        <f t="shared" si="14"/>
        <v>金</v>
      </c>
      <c r="S59" s="15" t="str">
        <f t="shared" si="14"/>
        <v>土</v>
      </c>
      <c r="T59" s="15" t="str">
        <f t="shared" si="14"/>
        <v>日</v>
      </c>
      <c r="U59" s="15" t="str">
        <f t="shared" si="14"/>
        <v>月</v>
      </c>
      <c r="V59" s="15" t="str">
        <f t="shared" si="14"/>
        <v>火</v>
      </c>
      <c r="W59" s="15" t="str">
        <f t="shared" si="14"/>
        <v>水</v>
      </c>
      <c r="X59" s="15" t="str">
        <f t="shared" si="14"/>
        <v>木</v>
      </c>
      <c r="Y59" s="15" t="str">
        <f t="shared" si="14"/>
        <v>金</v>
      </c>
      <c r="Z59" s="15" t="str">
        <f t="shared" si="14"/>
        <v>土</v>
      </c>
      <c r="AA59" s="15" t="str">
        <f t="shared" si="14"/>
        <v>日</v>
      </c>
      <c r="AB59" s="15" t="str">
        <f t="shared" si="14"/>
        <v>月</v>
      </c>
      <c r="AC59" s="15" t="str">
        <f t="shared" si="14"/>
        <v>火</v>
      </c>
      <c r="AD59" s="15" t="str">
        <f t="shared" si="14"/>
        <v>水</v>
      </c>
      <c r="AE59" s="15" t="str">
        <f t="shared" si="14"/>
        <v>木</v>
      </c>
      <c r="AF59" s="15" t="str">
        <f t="shared" si="14"/>
        <v>金</v>
      </c>
      <c r="AG59" s="15" t="str">
        <f t="shared" si="14"/>
        <v>土</v>
      </c>
      <c r="AH59" s="82"/>
      <c r="AI59" s="85"/>
      <c r="AK59" s="78"/>
      <c r="AL59" s="61" t="s">
        <v>27</v>
      </c>
      <c r="AM59" s="67">
        <f>IFERROR(+AM58/AM57,"")</f>
        <v>0</v>
      </c>
      <c r="AN59" s="71" t="str">
        <f>IF(AM59="","",IF(AM59&gt;=0.285,"4週8休以上",IF(AM59&gt;=0.25,"4週7休以上4週8休未満",IF(AM59&gt;=0.214,"4週6休以上4週7休未満",IF(0.214&gt;AM59,"4週6休未満")))))</f>
        <v>4週6休未満</v>
      </c>
    </row>
    <row r="60" spans="2:63" s="2" customFormat="1" ht="60" customHeight="1" x14ac:dyDescent="0.15">
      <c r="B60" s="8" t="s">
        <v>0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83"/>
      <c r="AI60" s="86"/>
      <c r="AK60" s="87" t="s">
        <v>11</v>
      </c>
      <c r="AL60" s="62" t="s">
        <v>20</v>
      </c>
      <c r="AM60" s="68">
        <f>COUNTIF(C62:AG62,"")+COUNTIF(C62:AG62,"●")</f>
        <v>31</v>
      </c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</row>
    <row r="61" spans="2:63" s="3" customFormat="1" ht="14.25" thickBot="1" x14ac:dyDescent="0.2">
      <c r="B61" s="7" t="s">
        <v>9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41">
        <f>COUNTIF(C61:AG61,"○")</f>
        <v>0</v>
      </c>
      <c r="AI61" s="47">
        <f>+AH61+AI54</f>
        <v>0</v>
      </c>
      <c r="AK61" s="87"/>
      <c r="AL61" s="61" t="s">
        <v>28</v>
      </c>
      <c r="AM61" s="66">
        <f>COUNTIF(C62:AG62,"●")</f>
        <v>0</v>
      </c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</row>
    <row r="62" spans="2:63" s="3" customFormat="1" ht="14.25" thickBot="1" x14ac:dyDescent="0.2">
      <c r="B62" s="9" t="s">
        <v>11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42">
        <f>COUNTIF(C62:AG62,"●")</f>
        <v>0</v>
      </c>
      <c r="AI62" s="48">
        <f>+AH62+AI55</f>
        <v>0</v>
      </c>
      <c r="AK62" s="87"/>
      <c r="AL62" s="61" t="s">
        <v>27</v>
      </c>
      <c r="AM62" s="67">
        <f>IFERROR(+AM61/AM60,"")</f>
        <v>0</v>
      </c>
      <c r="AN62" s="71" t="str">
        <f>IF(AM62="","",IF(AM62&gt;=0.285,"4週8休以上",IF(AM62&gt;=0.25,"4週7休以上4週8休未満",IF(AM62&gt;=0.214,"4週6休以上4週7休未満",IF(0.214&gt;AM62,"4週6休未満")))))</f>
        <v>4週6休未満</v>
      </c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</row>
    <row r="64" spans="2:63" ht="13.5" customHeight="1" x14ac:dyDescent="0.15">
      <c r="B64" s="6" t="s">
        <v>4</v>
      </c>
      <c r="C64" s="79">
        <f>C57+MONTH(1)</f>
        <v>11</v>
      </c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1" t="s">
        <v>7</v>
      </c>
      <c r="AI64" s="84" t="s">
        <v>18</v>
      </c>
      <c r="AK64" s="78" t="s">
        <v>9</v>
      </c>
      <c r="AL64" s="61" t="s">
        <v>20</v>
      </c>
      <c r="AM64" s="65">
        <f>COUNTIF(C68:AG68,"")+COUNTIF(C68:AG68,"○")</f>
        <v>31</v>
      </c>
    </row>
    <row r="65" spans="2:63" ht="14.25" thickBot="1" x14ac:dyDescent="0.2">
      <c r="B65" s="7" t="s">
        <v>6</v>
      </c>
      <c r="C65" s="14">
        <f>DATE($M$8,C64,1)</f>
        <v>46327</v>
      </c>
      <c r="D65" s="14">
        <f t="shared" ref="D65:AF65" si="15">C65+1</f>
        <v>46328</v>
      </c>
      <c r="E65" s="14">
        <f t="shared" si="15"/>
        <v>46329</v>
      </c>
      <c r="F65" s="14">
        <f t="shared" si="15"/>
        <v>46330</v>
      </c>
      <c r="G65" s="14">
        <f t="shared" si="15"/>
        <v>46331</v>
      </c>
      <c r="H65" s="14">
        <f t="shared" si="15"/>
        <v>46332</v>
      </c>
      <c r="I65" s="14">
        <f t="shared" si="15"/>
        <v>46333</v>
      </c>
      <c r="J65" s="14">
        <f t="shared" si="15"/>
        <v>46334</v>
      </c>
      <c r="K65" s="14">
        <f t="shared" si="15"/>
        <v>46335</v>
      </c>
      <c r="L65" s="14">
        <f t="shared" si="15"/>
        <v>46336</v>
      </c>
      <c r="M65" s="14">
        <f t="shared" si="15"/>
        <v>46337</v>
      </c>
      <c r="N65" s="14">
        <f t="shared" si="15"/>
        <v>46338</v>
      </c>
      <c r="O65" s="14">
        <f t="shared" si="15"/>
        <v>46339</v>
      </c>
      <c r="P65" s="14">
        <f t="shared" si="15"/>
        <v>46340</v>
      </c>
      <c r="Q65" s="14">
        <f t="shared" si="15"/>
        <v>46341</v>
      </c>
      <c r="R65" s="14">
        <f t="shared" si="15"/>
        <v>46342</v>
      </c>
      <c r="S65" s="14">
        <f t="shared" si="15"/>
        <v>46343</v>
      </c>
      <c r="T65" s="14">
        <f t="shared" si="15"/>
        <v>46344</v>
      </c>
      <c r="U65" s="14">
        <f t="shared" si="15"/>
        <v>46345</v>
      </c>
      <c r="V65" s="14">
        <f t="shared" si="15"/>
        <v>46346</v>
      </c>
      <c r="W65" s="14">
        <f t="shared" si="15"/>
        <v>46347</v>
      </c>
      <c r="X65" s="14">
        <f t="shared" si="15"/>
        <v>46348</v>
      </c>
      <c r="Y65" s="14">
        <f t="shared" si="15"/>
        <v>46349</v>
      </c>
      <c r="Z65" s="14">
        <f t="shared" si="15"/>
        <v>46350</v>
      </c>
      <c r="AA65" s="14">
        <f t="shared" si="15"/>
        <v>46351</v>
      </c>
      <c r="AB65" s="14">
        <f t="shared" si="15"/>
        <v>46352</v>
      </c>
      <c r="AC65" s="14">
        <f t="shared" si="15"/>
        <v>46353</v>
      </c>
      <c r="AD65" s="14">
        <f t="shared" si="15"/>
        <v>46354</v>
      </c>
      <c r="AE65" s="14">
        <f t="shared" si="15"/>
        <v>46355</v>
      </c>
      <c r="AF65" s="14">
        <f t="shared" si="15"/>
        <v>46356</v>
      </c>
      <c r="AG65" s="15" t="s">
        <v>21</v>
      </c>
      <c r="AH65" s="82"/>
      <c r="AI65" s="85"/>
      <c r="AK65" s="78"/>
      <c r="AL65" s="61" t="s">
        <v>28</v>
      </c>
      <c r="AM65" s="66">
        <f>COUNTIF(C68:AG68,"○")</f>
        <v>0</v>
      </c>
    </row>
    <row r="66" spans="2:63" ht="14.25" thickBot="1" x14ac:dyDescent="0.2">
      <c r="B66" s="7" t="s">
        <v>3</v>
      </c>
      <c r="C66" s="15" t="str">
        <f t="shared" ref="C66:AF66" si="16">TEXT(WEEKDAY(+C65),"aaa")</f>
        <v>日</v>
      </c>
      <c r="D66" s="15" t="str">
        <f t="shared" si="16"/>
        <v>月</v>
      </c>
      <c r="E66" s="15" t="str">
        <f t="shared" si="16"/>
        <v>火</v>
      </c>
      <c r="F66" s="15" t="str">
        <f t="shared" si="16"/>
        <v>水</v>
      </c>
      <c r="G66" s="15" t="str">
        <f t="shared" si="16"/>
        <v>木</v>
      </c>
      <c r="H66" s="15" t="str">
        <f t="shared" si="16"/>
        <v>金</v>
      </c>
      <c r="I66" s="15" t="str">
        <f t="shared" si="16"/>
        <v>土</v>
      </c>
      <c r="J66" s="15" t="str">
        <f t="shared" si="16"/>
        <v>日</v>
      </c>
      <c r="K66" s="15" t="str">
        <f t="shared" si="16"/>
        <v>月</v>
      </c>
      <c r="L66" s="15" t="str">
        <f t="shared" si="16"/>
        <v>火</v>
      </c>
      <c r="M66" s="15" t="str">
        <f t="shared" si="16"/>
        <v>水</v>
      </c>
      <c r="N66" s="15" t="str">
        <f t="shared" si="16"/>
        <v>木</v>
      </c>
      <c r="O66" s="15" t="str">
        <f t="shared" si="16"/>
        <v>金</v>
      </c>
      <c r="P66" s="15" t="str">
        <f t="shared" si="16"/>
        <v>土</v>
      </c>
      <c r="Q66" s="15" t="str">
        <f t="shared" si="16"/>
        <v>日</v>
      </c>
      <c r="R66" s="15" t="str">
        <f t="shared" si="16"/>
        <v>月</v>
      </c>
      <c r="S66" s="15" t="str">
        <f t="shared" si="16"/>
        <v>火</v>
      </c>
      <c r="T66" s="15" t="str">
        <f t="shared" si="16"/>
        <v>水</v>
      </c>
      <c r="U66" s="15" t="str">
        <f t="shared" si="16"/>
        <v>木</v>
      </c>
      <c r="V66" s="15" t="str">
        <f t="shared" si="16"/>
        <v>金</v>
      </c>
      <c r="W66" s="15" t="str">
        <f t="shared" si="16"/>
        <v>土</v>
      </c>
      <c r="X66" s="15" t="str">
        <f t="shared" si="16"/>
        <v>日</v>
      </c>
      <c r="Y66" s="15" t="str">
        <f t="shared" si="16"/>
        <v>月</v>
      </c>
      <c r="Z66" s="15" t="str">
        <f t="shared" si="16"/>
        <v>火</v>
      </c>
      <c r="AA66" s="15" t="str">
        <f t="shared" si="16"/>
        <v>水</v>
      </c>
      <c r="AB66" s="15" t="str">
        <f t="shared" si="16"/>
        <v>木</v>
      </c>
      <c r="AC66" s="15" t="str">
        <f t="shared" si="16"/>
        <v>金</v>
      </c>
      <c r="AD66" s="15" t="str">
        <f t="shared" si="16"/>
        <v>土</v>
      </c>
      <c r="AE66" s="15" t="str">
        <f t="shared" si="16"/>
        <v>日</v>
      </c>
      <c r="AF66" s="15" t="str">
        <f t="shared" si="16"/>
        <v>月</v>
      </c>
      <c r="AG66" s="15" t="s">
        <v>21</v>
      </c>
      <c r="AH66" s="82"/>
      <c r="AI66" s="85"/>
      <c r="AK66" s="78"/>
      <c r="AL66" s="61" t="s">
        <v>27</v>
      </c>
      <c r="AM66" s="67">
        <f>IFERROR(+AM65/AM64,"")</f>
        <v>0</v>
      </c>
      <c r="AN66" s="71" t="str">
        <f>IF(AM66="","",IF(AM66&gt;=0.285,"4週8休以上",IF(AM66&gt;=0.25,"4週7休以上4週8休未満",IF(AM66&gt;=0.214,"4週6休以上4週7休未満",IF(0.214&gt;AM66,"4週6休未満")))))</f>
        <v>4週6休未満</v>
      </c>
    </row>
    <row r="67" spans="2:63" s="2" customFormat="1" ht="60" customHeight="1" x14ac:dyDescent="0.15">
      <c r="B67" s="8" t="s">
        <v>0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83"/>
      <c r="AI67" s="86"/>
      <c r="AK67" s="87" t="s">
        <v>11</v>
      </c>
      <c r="AL67" s="62" t="s">
        <v>20</v>
      </c>
      <c r="AM67" s="68">
        <f>COUNTIF(C69:AG69,"")+COUNTIF(C69:AG69,"●")</f>
        <v>31</v>
      </c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</row>
    <row r="68" spans="2:63" s="3" customFormat="1" ht="14.25" thickBot="1" x14ac:dyDescent="0.2">
      <c r="B68" s="7" t="s">
        <v>9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41">
        <f>COUNTIF(C68:AG68,"○")</f>
        <v>0</v>
      </c>
      <c r="AI68" s="47">
        <f>+AH68+AI61</f>
        <v>0</v>
      </c>
      <c r="AK68" s="87"/>
      <c r="AL68" s="61" t="s">
        <v>28</v>
      </c>
      <c r="AM68" s="66">
        <f>COUNTIF(C69:AG69,"●")</f>
        <v>0</v>
      </c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</row>
    <row r="69" spans="2:63" s="3" customFormat="1" ht="14.25" thickBot="1" x14ac:dyDescent="0.2">
      <c r="B69" s="9" t="s">
        <v>11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42">
        <f>COUNTIF(C69:AG69,"●")</f>
        <v>0</v>
      </c>
      <c r="AI69" s="48">
        <f>+AH69+AI62</f>
        <v>0</v>
      </c>
      <c r="AK69" s="87"/>
      <c r="AL69" s="61" t="s">
        <v>27</v>
      </c>
      <c r="AM69" s="67">
        <f>IFERROR(+AM68/AM67,"")</f>
        <v>0</v>
      </c>
      <c r="AN69" s="71" t="str">
        <f>IF(AM69="","",IF(AM69&gt;=0.285,"4週8休以上",IF(AM69&gt;=0.25,"4週7休以上4週8休未満",IF(AM69&gt;=0.214,"4週6休以上4週7休未満",IF(0.214&gt;AM69,"4週6休未満")))))</f>
        <v>4週6休未満</v>
      </c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</row>
    <row r="71" spans="2:63" ht="13.5" customHeight="1" x14ac:dyDescent="0.15">
      <c r="B71" s="6" t="s">
        <v>4</v>
      </c>
      <c r="C71" s="79">
        <f>C64+MONTH(1)</f>
        <v>12</v>
      </c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1" t="s">
        <v>7</v>
      </c>
      <c r="AI71" s="84" t="s">
        <v>18</v>
      </c>
      <c r="AK71" s="78" t="s">
        <v>9</v>
      </c>
      <c r="AL71" s="61" t="s">
        <v>20</v>
      </c>
      <c r="AM71" s="65">
        <f>COUNTIF(C75:AG75,"")+COUNTIF(C75:AG75,"○")</f>
        <v>28</v>
      </c>
    </row>
    <row r="72" spans="2:63" ht="14.25" thickBot="1" x14ac:dyDescent="0.2">
      <c r="B72" s="7" t="s">
        <v>6</v>
      </c>
      <c r="C72" s="14">
        <f>DATE($M$8,C71,1)</f>
        <v>46357</v>
      </c>
      <c r="D72" s="14">
        <f t="shared" ref="D72:AG72" si="17">C72+1</f>
        <v>46358</v>
      </c>
      <c r="E72" s="14">
        <f t="shared" si="17"/>
        <v>46359</v>
      </c>
      <c r="F72" s="14">
        <f t="shared" si="17"/>
        <v>46360</v>
      </c>
      <c r="G72" s="14">
        <f t="shared" si="17"/>
        <v>46361</v>
      </c>
      <c r="H72" s="14">
        <f t="shared" si="17"/>
        <v>46362</v>
      </c>
      <c r="I72" s="14">
        <f t="shared" si="17"/>
        <v>46363</v>
      </c>
      <c r="J72" s="14">
        <f t="shared" si="17"/>
        <v>46364</v>
      </c>
      <c r="K72" s="14">
        <f t="shared" si="17"/>
        <v>46365</v>
      </c>
      <c r="L72" s="14">
        <f t="shared" si="17"/>
        <v>46366</v>
      </c>
      <c r="M72" s="14">
        <f t="shared" si="17"/>
        <v>46367</v>
      </c>
      <c r="N72" s="14">
        <f t="shared" si="17"/>
        <v>46368</v>
      </c>
      <c r="O72" s="14">
        <f t="shared" si="17"/>
        <v>46369</v>
      </c>
      <c r="P72" s="14">
        <f t="shared" si="17"/>
        <v>46370</v>
      </c>
      <c r="Q72" s="14">
        <f t="shared" si="17"/>
        <v>46371</v>
      </c>
      <c r="R72" s="14">
        <f t="shared" si="17"/>
        <v>46372</v>
      </c>
      <c r="S72" s="14">
        <f t="shared" si="17"/>
        <v>46373</v>
      </c>
      <c r="T72" s="14">
        <f t="shared" si="17"/>
        <v>46374</v>
      </c>
      <c r="U72" s="14">
        <f t="shared" si="17"/>
        <v>46375</v>
      </c>
      <c r="V72" s="14">
        <f t="shared" si="17"/>
        <v>46376</v>
      </c>
      <c r="W72" s="14">
        <f t="shared" si="17"/>
        <v>46377</v>
      </c>
      <c r="X72" s="14">
        <f t="shared" si="17"/>
        <v>46378</v>
      </c>
      <c r="Y72" s="14">
        <f t="shared" si="17"/>
        <v>46379</v>
      </c>
      <c r="Z72" s="14">
        <f t="shared" si="17"/>
        <v>46380</v>
      </c>
      <c r="AA72" s="14">
        <f t="shared" si="17"/>
        <v>46381</v>
      </c>
      <c r="AB72" s="14">
        <f t="shared" si="17"/>
        <v>46382</v>
      </c>
      <c r="AC72" s="14">
        <f t="shared" si="17"/>
        <v>46383</v>
      </c>
      <c r="AD72" s="14">
        <f t="shared" si="17"/>
        <v>46384</v>
      </c>
      <c r="AE72" s="18">
        <f t="shared" si="17"/>
        <v>46385</v>
      </c>
      <c r="AF72" s="18">
        <f t="shared" si="17"/>
        <v>46386</v>
      </c>
      <c r="AG72" s="18">
        <f t="shared" si="17"/>
        <v>46387</v>
      </c>
      <c r="AH72" s="82"/>
      <c r="AI72" s="85"/>
      <c r="AK72" s="78"/>
      <c r="AL72" s="61" t="s">
        <v>28</v>
      </c>
      <c r="AM72" s="66">
        <f>COUNTIF(C75:AG75,"○")</f>
        <v>0</v>
      </c>
    </row>
    <row r="73" spans="2:63" ht="14.25" thickBot="1" x14ac:dyDescent="0.2">
      <c r="B73" s="7" t="s">
        <v>3</v>
      </c>
      <c r="C73" s="15" t="str">
        <f t="shared" ref="C73:AG73" si="18">TEXT(WEEKDAY(+C72),"aaa")</f>
        <v>火</v>
      </c>
      <c r="D73" s="15" t="str">
        <f t="shared" si="18"/>
        <v>水</v>
      </c>
      <c r="E73" s="15" t="str">
        <f t="shared" si="18"/>
        <v>木</v>
      </c>
      <c r="F73" s="15" t="str">
        <f t="shared" si="18"/>
        <v>金</v>
      </c>
      <c r="G73" s="15" t="str">
        <f t="shared" si="18"/>
        <v>土</v>
      </c>
      <c r="H73" s="15" t="str">
        <f t="shared" si="18"/>
        <v>日</v>
      </c>
      <c r="I73" s="15" t="str">
        <f t="shared" si="18"/>
        <v>月</v>
      </c>
      <c r="J73" s="15" t="str">
        <f t="shared" si="18"/>
        <v>火</v>
      </c>
      <c r="K73" s="15" t="str">
        <f t="shared" si="18"/>
        <v>水</v>
      </c>
      <c r="L73" s="15" t="str">
        <f t="shared" si="18"/>
        <v>木</v>
      </c>
      <c r="M73" s="15" t="str">
        <f t="shared" si="18"/>
        <v>金</v>
      </c>
      <c r="N73" s="15" t="str">
        <f t="shared" si="18"/>
        <v>土</v>
      </c>
      <c r="O73" s="15" t="str">
        <f t="shared" si="18"/>
        <v>日</v>
      </c>
      <c r="P73" s="15" t="str">
        <f t="shared" si="18"/>
        <v>月</v>
      </c>
      <c r="Q73" s="15" t="str">
        <f t="shared" si="18"/>
        <v>火</v>
      </c>
      <c r="R73" s="15" t="str">
        <f t="shared" si="18"/>
        <v>水</v>
      </c>
      <c r="S73" s="15" t="str">
        <f t="shared" si="18"/>
        <v>木</v>
      </c>
      <c r="T73" s="15" t="str">
        <f t="shared" si="18"/>
        <v>金</v>
      </c>
      <c r="U73" s="15" t="str">
        <f t="shared" si="18"/>
        <v>土</v>
      </c>
      <c r="V73" s="15" t="str">
        <f t="shared" si="18"/>
        <v>日</v>
      </c>
      <c r="W73" s="15" t="str">
        <f t="shared" si="18"/>
        <v>月</v>
      </c>
      <c r="X73" s="15" t="str">
        <f t="shared" si="18"/>
        <v>火</v>
      </c>
      <c r="Y73" s="15" t="str">
        <f t="shared" si="18"/>
        <v>水</v>
      </c>
      <c r="Z73" s="15" t="str">
        <f t="shared" si="18"/>
        <v>木</v>
      </c>
      <c r="AA73" s="15" t="str">
        <f t="shared" si="18"/>
        <v>金</v>
      </c>
      <c r="AB73" s="15" t="str">
        <f t="shared" si="18"/>
        <v>土</v>
      </c>
      <c r="AC73" s="15" t="str">
        <f t="shared" si="18"/>
        <v>日</v>
      </c>
      <c r="AD73" s="15" t="str">
        <f t="shared" si="18"/>
        <v>月</v>
      </c>
      <c r="AE73" s="19" t="str">
        <f t="shared" si="18"/>
        <v>火</v>
      </c>
      <c r="AF73" s="19" t="str">
        <f t="shared" si="18"/>
        <v>水</v>
      </c>
      <c r="AG73" s="19" t="str">
        <f t="shared" si="18"/>
        <v>木</v>
      </c>
      <c r="AH73" s="82"/>
      <c r="AI73" s="85"/>
      <c r="AK73" s="78"/>
      <c r="AL73" s="61" t="s">
        <v>27</v>
      </c>
      <c r="AM73" s="67">
        <f>IFERROR(+AM72/AM71,"")</f>
        <v>0</v>
      </c>
      <c r="AN73" s="71" t="str">
        <f>IF(AM73="","",IF(AM73&gt;=0.285,"4週8休以上",IF(AM73&gt;=0.25,"4週7休以上4週8休未満",IF(AM73&gt;=0.214,"4週6休以上4週7休未満",IF(0.214&gt;AM73,"4週6休未満")))))</f>
        <v>4週6休未満</v>
      </c>
    </row>
    <row r="74" spans="2:63" s="2" customFormat="1" ht="60" customHeight="1" x14ac:dyDescent="0.15">
      <c r="B74" s="8" t="s">
        <v>0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20"/>
      <c r="AF74" s="20"/>
      <c r="AG74" s="20"/>
      <c r="AH74" s="83"/>
      <c r="AI74" s="86"/>
      <c r="AK74" s="87" t="s">
        <v>11</v>
      </c>
      <c r="AL74" s="62" t="s">
        <v>20</v>
      </c>
      <c r="AM74" s="68">
        <f>COUNTIF(C76:AG76,"")+COUNTIF(C76:AG76,"●")</f>
        <v>28</v>
      </c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</row>
    <row r="75" spans="2:63" s="3" customFormat="1" ht="14.25" thickBot="1" x14ac:dyDescent="0.2">
      <c r="B75" s="7" t="s">
        <v>9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9" t="s">
        <v>21</v>
      </c>
      <c r="AF75" s="19" t="s">
        <v>21</v>
      </c>
      <c r="AG75" s="19" t="s">
        <v>21</v>
      </c>
      <c r="AH75" s="41">
        <f>COUNTIF(C75:AG75,"○")</f>
        <v>0</v>
      </c>
      <c r="AI75" s="47">
        <f>+AH75+AI68</f>
        <v>0</v>
      </c>
      <c r="AK75" s="87"/>
      <c r="AL75" s="61" t="s">
        <v>28</v>
      </c>
      <c r="AM75" s="66">
        <f>COUNTIF(C76:AG76,"●")</f>
        <v>0</v>
      </c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</row>
    <row r="76" spans="2:63" s="3" customFormat="1" ht="14.25" thickBot="1" x14ac:dyDescent="0.2">
      <c r="B76" s="9" t="s">
        <v>11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21" t="s">
        <v>21</v>
      </c>
      <c r="AF76" s="21" t="s">
        <v>21</v>
      </c>
      <c r="AG76" s="21" t="s">
        <v>21</v>
      </c>
      <c r="AH76" s="42">
        <f>COUNTIF(C76:AG76,"●")</f>
        <v>0</v>
      </c>
      <c r="AI76" s="48">
        <f>+AH76+AI69</f>
        <v>0</v>
      </c>
      <c r="AK76" s="87"/>
      <c r="AL76" s="61" t="s">
        <v>27</v>
      </c>
      <c r="AM76" s="67">
        <f>IFERROR(+AM75/AM74,"")</f>
        <v>0</v>
      </c>
      <c r="AN76" s="71" t="str">
        <f>IF(AM76="","",IF(AM76&gt;=0.285,"4週8休以上",IF(AM76&gt;=0.25,"4週7休以上4週8休未満",IF(AM76&gt;=0.214,"4週6休以上4週7休未満",IF(0.214&gt;AM76,"4週6休未満")))))</f>
        <v>4週6休未満</v>
      </c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</row>
    <row r="78" spans="2:63" ht="13.5" customHeight="1" x14ac:dyDescent="0.15">
      <c r="B78" s="6" t="s">
        <v>4</v>
      </c>
      <c r="C78" s="79">
        <f>MONTH(C71+1)</f>
        <v>1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1" t="s">
        <v>7</v>
      </c>
      <c r="AI78" s="84" t="s">
        <v>18</v>
      </c>
      <c r="AK78" s="78" t="s">
        <v>9</v>
      </c>
      <c r="AL78" s="61" t="s">
        <v>20</v>
      </c>
      <c r="AM78" s="65">
        <f>COUNTIF(C82:AG82,"")+COUNTIF(C82:AG82,"○")</f>
        <v>28</v>
      </c>
    </row>
    <row r="79" spans="2:63" ht="14.25" thickBot="1" x14ac:dyDescent="0.2">
      <c r="B79" s="7" t="s">
        <v>6</v>
      </c>
      <c r="C79" s="18">
        <f>DATE($M$8+1,C78,1)</f>
        <v>46388</v>
      </c>
      <c r="D79" s="18">
        <f t="shared" ref="D79:AG79" si="19">C79+1</f>
        <v>46389</v>
      </c>
      <c r="E79" s="18">
        <f t="shared" si="19"/>
        <v>46390</v>
      </c>
      <c r="F79" s="14">
        <f t="shared" si="19"/>
        <v>46391</v>
      </c>
      <c r="G79" s="14">
        <f t="shared" si="19"/>
        <v>46392</v>
      </c>
      <c r="H79" s="14">
        <f t="shared" si="19"/>
        <v>46393</v>
      </c>
      <c r="I79" s="14">
        <f t="shared" si="19"/>
        <v>46394</v>
      </c>
      <c r="J79" s="14">
        <f t="shared" si="19"/>
        <v>46395</v>
      </c>
      <c r="K79" s="14">
        <f t="shared" si="19"/>
        <v>46396</v>
      </c>
      <c r="L79" s="14">
        <f t="shared" si="19"/>
        <v>46397</v>
      </c>
      <c r="M79" s="14">
        <f t="shared" si="19"/>
        <v>46398</v>
      </c>
      <c r="N79" s="14">
        <f t="shared" si="19"/>
        <v>46399</v>
      </c>
      <c r="O79" s="14">
        <f t="shared" si="19"/>
        <v>46400</v>
      </c>
      <c r="P79" s="14">
        <f t="shared" si="19"/>
        <v>46401</v>
      </c>
      <c r="Q79" s="14">
        <f t="shared" si="19"/>
        <v>46402</v>
      </c>
      <c r="R79" s="14">
        <f t="shared" si="19"/>
        <v>46403</v>
      </c>
      <c r="S79" s="14">
        <f t="shared" si="19"/>
        <v>46404</v>
      </c>
      <c r="T79" s="14">
        <f t="shared" si="19"/>
        <v>46405</v>
      </c>
      <c r="U79" s="14">
        <f t="shared" si="19"/>
        <v>46406</v>
      </c>
      <c r="V79" s="14">
        <f t="shared" si="19"/>
        <v>46407</v>
      </c>
      <c r="W79" s="14">
        <f t="shared" si="19"/>
        <v>46408</v>
      </c>
      <c r="X79" s="14">
        <f t="shared" si="19"/>
        <v>46409</v>
      </c>
      <c r="Y79" s="14">
        <f t="shared" si="19"/>
        <v>46410</v>
      </c>
      <c r="Z79" s="14">
        <f t="shared" si="19"/>
        <v>46411</v>
      </c>
      <c r="AA79" s="14">
        <f t="shared" si="19"/>
        <v>46412</v>
      </c>
      <c r="AB79" s="14">
        <f t="shared" si="19"/>
        <v>46413</v>
      </c>
      <c r="AC79" s="14">
        <f t="shared" si="19"/>
        <v>46414</v>
      </c>
      <c r="AD79" s="14">
        <f t="shared" si="19"/>
        <v>46415</v>
      </c>
      <c r="AE79" s="14">
        <f t="shared" si="19"/>
        <v>46416</v>
      </c>
      <c r="AF79" s="14">
        <f t="shared" si="19"/>
        <v>46417</v>
      </c>
      <c r="AG79" s="14">
        <f t="shared" si="19"/>
        <v>46418</v>
      </c>
      <c r="AH79" s="82"/>
      <c r="AI79" s="85"/>
      <c r="AK79" s="78"/>
      <c r="AL79" s="61" t="s">
        <v>28</v>
      </c>
      <c r="AM79" s="66">
        <f>COUNTIF(C82:AG82,"○")</f>
        <v>0</v>
      </c>
    </row>
    <row r="80" spans="2:63" ht="14.25" thickBot="1" x14ac:dyDescent="0.2">
      <c r="B80" s="7" t="s">
        <v>3</v>
      </c>
      <c r="C80" s="19" t="str">
        <f t="shared" ref="C80:AG80" si="20">TEXT(WEEKDAY(+C79),"aaa")</f>
        <v>金</v>
      </c>
      <c r="D80" s="19" t="str">
        <f t="shared" si="20"/>
        <v>土</v>
      </c>
      <c r="E80" s="19" t="str">
        <f t="shared" si="20"/>
        <v>日</v>
      </c>
      <c r="F80" s="15" t="str">
        <f t="shared" si="20"/>
        <v>月</v>
      </c>
      <c r="G80" s="15" t="str">
        <f t="shared" si="20"/>
        <v>火</v>
      </c>
      <c r="H80" s="15" t="str">
        <f t="shared" si="20"/>
        <v>水</v>
      </c>
      <c r="I80" s="15" t="str">
        <f t="shared" si="20"/>
        <v>木</v>
      </c>
      <c r="J80" s="15" t="str">
        <f t="shared" si="20"/>
        <v>金</v>
      </c>
      <c r="K80" s="15" t="str">
        <f t="shared" si="20"/>
        <v>土</v>
      </c>
      <c r="L80" s="15" t="str">
        <f t="shared" si="20"/>
        <v>日</v>
      </c>
      <c r="M80" s="15" t="str">
        <f t="shared" si="20"/>
        <v>月</v>
      </c>
      <c r="N80" s="15" t="str">
        <f t="shared" si="20"/>
        <v>火</v>
      </c>
      <c r="O80" s="15" t="str">
        <f t="shared" si="20"/>
        <v>水</v>
      </c>
      <c r="P80" s="15" t="str">
        <f t="shared" si="20"/>
        <v>木</v>
      </c>
      <c r="Q80" s="15" t="str">
        <f t="shared" si="20"/>
        <v>金</v>
      </c>
      <c r="R80" s="15" t="str">
        <f t="shared" si="20"/>
        <v>土</v>
      </c>
      <c r="S80" s="15" t="str">
        <f t="shared" si="20"/>
        <v>日</v>
      </c>
      <c r="T80" s="15" t="str">
        <f t="shared" si="20"/>
        <v>月</v>
      </c>
      <c r="U80" s="15" t="str">
        <f t="shared" si="20"/>
        <v>火</v>
      </c>
      <c r="V80" s="15" t="str">
        <f t="shared" si="20"/>
        <v>水</v>
      </c>
      <c r="W80" s="15" t="str">
        <f t="shared" si="20"/>
        <v>木</v>
      </c>
      <c r="X80" s="15" t="str">
        <f t="shared" si="20"/>
        <v>金</v>
      </c>
      <c r="Y80" s="15" t="str">
        <f t="shared" si="20"/>
        <v>土</v>
      </c>
      <c r="Z80" s="15" t="str">
        <f t="shared" si="20"/>
        <v>日</v>
      </c>
      <c r="AA80" s="15" t="str">
        <f t="shared" si="20"/>
        <v>月</v>
      </c>
      <c r="AB80" s="15" t="str">
        <f t="shared" si="20"/>
        <v>火</v>
      </c>
      <c r="AC80" s="15" t="str">
        <f t="shared" si="20"/>
        <v>水</v>
      </c>
      <c r="AD80" s="15" t="str">
        <f t="shared" si="20"/>
        <v>木</v>
      </c>
      <c r="AE80" s="15" t="str">
        <f t="shared" si="20"/>
        <v>金</v>
      </c>
      <c r="AF80" s="15" t="str">
        <f t="shared" si="20"/>
        <v>土</v>
      </c>
      <c r="AG80" s="15" t="str">
        <f t="shared" si="20"/>
        <v>日</v>
      </c>
      <c r="AH80" s="82"/>
      <c r="AI80" s="85"/>
      <c r="AK80" s="78"/>
      <c r="AL80" s="61" t="s">
        <v>27</v>
      </c>
      <c r="AM80" s="67">
        <f>IFERROR(+AM79/AM78,"")</f>
        <v>0</v>
      </c>
      <c r="AN80" s="71" t="str">
        <f>IF(AM80="","",IF(AM80&gt;=0.285,"4週8休以上",IF(AM80&gt;=0.25,"4週7休以上4週8休未満",IF(AM80&gt;=0.214,"4週6休以上4週7休未満",IF(0.214&gt;AM80,"4週6休未満")))))</f>
        <v>4週6休未満</v>
      </c>
    </row>
    <row r="81" spans="2:63" s="2" customFormat="1" ht="60" customHeight="1" x14ac:dyDescent="0.15">
      <c r="B81" s="8" t="s">
        <v>0</v>
      </c>
      <c r="C81" s="20"/>
      <c r="D81" s="20"/>
      <c r="E81" s="20"/>
      <c r="F81" s="16"/>
      <c r="G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83"/>
      <c r="AI81" s="86"/>
      <c r="AK81" s="87" t="s">
        <v>11</v>
      </c>
      <c r="AL81" s="62" t="s">
        <v>20</v>
      </c>
      <c r="AM81" s="68">
        <f>COUNTIF(C83:AG83,"")+COUNTIF(C83:AG83,"●")</f>
        <v>28</v>
      </c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</row>
    <row r="82" spans="2:63" s="3" customFormat="1" ht="14.25" thickBot="1" x14ac:dyDescent="0.2">
      <c r="B82" s="7" t="s">
        <v>9</v>
      </c>
      <c r="C82" s="19" t="s">
        <v>21</v>
      </c>
      <c r="D82" s="19" t="s">
        <v>21</v>
      </c>
      <c r="E82" s="19" t="s">
        <v>21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41">
        <f>COUNTIF(C82:AG82,"○")</f>
        <v>0</v>
      </c>
      <c r="AI82" s="47">
        <f>+AH82+AI75</f>
        <v>0</v>
      </c>
      <c r="AK82" s="87"/>
      <c r="AL82" s="61" t="s">
        <v>28</v>
      </c>
      <c r="AM82" s="66">
        <f>COUNTIF(C83:AG83,"●")</f>
        <v>0</v>
      </c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</row>
    <row r="83" spans="2:63" s="3" customFormat="1" ht="14.25" thickBot="1" x14ac:dyDescent="0.2">
      <c r="B83" s="9" t="s">
        <v>11</v>
      </c>
      <c r="C83" s="21" t="s">
        <v>21</v>
      </c>
      <c r="D83" s="21" t="s">
        <v>21</v>
      </c>
      <c r="E83" s="21" t="s">
        <v>21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42">
        <f>COUNTIF(C83:AG83,"●")</f>
        <v>0</v>
      </c>
      <c r="AI83" s="48">
        <f>+AH83+AI76</f>
        <v>0</v>
      </c>
      <c r="AK83" s="87"/>
      <c r="AL83" s="61" t="s">
        <v>27</v>
      </c>
      <c r="AM83" s="67">
        <f>IFERROR(+AM82/AM81,"")</f>
        <v>0</v>
      </c>
      <c r="AN83" s="71" t="str">
        <f>IF(AM83="","",IF(AM83&gt;=0.285,"4週8休以上",IF(AM83&gt;=0.25,"4週7休以上4週8休未満",IF(AM83&gt;=0.214,"4週6休以上4週7休未満",IF(0.214&gt;AM83,"4週6休未満")))))</f>
        <v>4週6休未満</v>
      </c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</row>
    <row r="85" spans="2:63" ht="13.5" customHeight="1" x14ac:dyDescent="0.15">
      <c r="B85" s="6" t="s">
        <v>4</v>
      </c>
      <c r="C85" s="79">
        <f>C78+MONTH(1)</f>
        <v>2</v>
      </c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1" t="s">
        <v>7</v>
      </c>
      <c r="AI85" s="84" t="s">
        <v>18</v>
      </c>
      <c r="AK85" s="78" t="s">
        <v>9</v>
      </c>
      <c r="AL85" s="61" t="s">
        <v>20</v>
      </c>
      <c r="AM85" s="65">
        <f>COUNTIF(C89:AG89,"")+COUNTIF(C89:AG89,"○")</f>
        <v>31</v>
      </c>
    </row>
    <row r="86" spans="2:63" ht="14.25" thickBot="1" x14ac:dyDescent="0.2">
      <c r="B86" s="7" t="s">
        <v>6</v>
      </c>
      <c r="C86" s="14">
        <f>DATE($M$8+1,C85,1)</f>
        <v>46419</v>
      </c>
      <c r="D86" s="14">
        <f t="shared" ref="D86:AE86" si="21">C86+1</f>
        <v>46420</v>
      </c>
      <c r="E86" s="14">
        <f t="shared" si="21"/>
        <v>46421</v>
      </c>
      <c r="F86" s="14">
        <f t="shared" si="21"/>
        <v>46422</v>
      </c>
      <c r="G86" s="14">
        <f t="shared" si="21"/>
        <v>46423</v>
      </c>
      <c r="H86" s="14">
        <f t="shared" si="21"/>
        <v>46424</v>
      </c>
      <c r="I86" s="14">
        <f t="shared" si="21"/>
        <v>46425</v>
      </c>
      <c r="J86" s="14">
        <f t="shared" si="21"/>
        <v>46426</v>
      </c>
      <c r="K86" s="14">
        <f t="shared" si="21"/>
        <v>46427</v>
      </c>
      <c r="L86" s="14">
        <f t="shared" si="21"/>
        <v>46428</v>
      </c>
      <c r="M86" s="14">
        <f t="shared" si="21"/>
        <v>46429</v>
      </c>
      <c r="N86" s="14">
        <f t="shared" si="21"/>
        <v>46430</v>
      </c>
      <c r="O86" s="14">
        <f t="shared" si="21"/>
        <v>46431</v>
      </c>
      <c r="P86" s="14">
        <f t="shared" si="21"/>
        <v>46432</v>
      </c>
      <c r="Q86" s="14">
        <f t="shared" si="21"/>
        <v>46433</v>
      </c>
      <c r="R86" s="14">
        <f t="shared" si="21"/>
        <v>46434</v>
      </c>
      <c r="S86" s="14">
        <f t="shared" si="21"/>
        <v>46435</v>
      </c>
      <c r="T86" s="14">
        <f t="shared" si="21"/>
        <v>46436</v>
      </c>
      <c r="U86" s="14">
        <f t="shared" si="21"/>
        <v>46437</v>
      </c>
      <c r="V86" s="14">
        <f t="shared" si="21"/>
        <v>46438</v>
      </c>
      <c r="W86" s="14">
        <f t="shared" si="21"/>
        <v>46439</v>
      </c>
      <c r="X86" s="14">
        <f t="shared" si="21"/>
        <v>46440</v>
      </c>
      <c r="Y86" s="14">
        <f t="shared" si="21"/>
        <v>46441</v>
      </c>
      <c r="Z86" s="14">
        <f t="shared" si="21"/>
        <v>46442</v>
      </c>
      <c r="AA86" s="14">
        <f t="shared" si="21"/>
        <v>46443</v>
      </c>
      <c r="AB86" s="14">
        <f t="shared" si="21"/>
        <v>46444</v>
      </c>
      <c r="AC86" s="14">
        <f t="shared" si="21"/>
        <v>46445</v>
      </c>
      <c r="AD86" s="14">
        <f t="shared" si="21"/>
        <v>46446</v>
      </c>
      <c r="AE86" s="14">
        <f t="shared" si="21"/>
        <v>46447</v>
      </c>
      <c r="AF86" s="15" t="s">
        <v>21</v>
      </c>
      <c r="AG86" s="15" t="s">
        <v>21</v>
      </c>
      <c r="AH86" s="82"/>
      <c r="AI86" s="85"/>
      <c r="AK86" s="78"/>
      <c r="AL86" s="61" t="s">
        <v>28</v>
      </c>
      <c r="AM86" s="66">
        <f>COUNTIF(C89:AG89,"○")</f>
        <v>0</v>
      </c>
    </row>
    <row r="87" spans="2:63" ht="14.25" thickBot="1" x14ac:dyDescent="0.2">
      <c r="B87" s="7" t="s">
        <v>3</v>
      </c>
      <c r="C87" s="15" t="str">
        <f t="shared" ref="C87:AE87" si="22">TEXT(WEEKDAY(+C86),"aaa")</f>
        <v>月</v>
      </c>
      <c r="D87" s="15" t="str">
        <f t="shared" si="22"/>
        <v>火</v>
      </c>
      <c r="E87" s="15" t="str">
        <f t="shared" si="22"/>
        <v>水</v>
      </c>
      <c r="F87" s="15" t="str">
        <f t="shared" si="22"/>
        <v>木</v>
      </c>
      <c r="G87" s="15" t="str">
        <f t="shared" si="22"/>
        <v>金</v>
      </c>
      <c r="H87" s="15" t="str">
        <f t="shared" si="22"/>
        <v>土</v>
      </c>
      <c r="I87" s="15" t="str">
        <f t="shared" si="22"/>
        <v>日</v>
      </c>
      <c r="J87" s="15" t="str">
        <f t="shared" si="22"/>
        <v>月</v>
      </c>
      <c r="K87" s="15" t="str">
        <f t="shared" si="22"/>
        <v>火</v>
      </c>
      <c r="L87" s="15" t="str">
        <f t="shared" si="22"/>
        <v>水</v>
      </c>
      <c r="M87" s="15" t="str">
        <f t="shared" si="22"/>
        <v>木</v>
      </c>
      <c r="N87" s="15" t="str">
        <f t="shared" si="22"/>
        <v>金</v>
      </c>
      <c r="O87" s="15" t="str">
        <f t="shared" si="22"/>
        <v>土</v>
      </c>
      <c r="P87" s="15" t="str">
        <f t="shared" si="22"/>
        <v>日</v>
      </c>
      <c r="Q87" s="15" t="str">
        <f t="shared" si="22"/>
        <v>月</v>
      </c>
      <c r="R87" s="15" t="str">
        <f t="shared" si="22"/>
        <v>火</v>
      </c>
      <c r="S87" s="15" t="str">
        <f t="shared" si="22"/>
        <v>水</v>
      </c>
      <c r="T87" s="15" t="str">
        <f t="shared" si="22"/>
        <v>木</v>
      </c>
      <c r="U87" s="15" t="str">
        <f t="shared" si="22"/>
        <v>金</v>
      </c>
      <c r="V87" s="15" t="str">
        <f t="shared" si="22"/>
        <v>土</v>
      </c>
      <c r="W87" s="15" t="str">
        <f t="shared" si="22"/>
        <v>日</v>
      </c>
      <c r="X87" s="15" t="str">
        <f t="shared" si="22"/>
        <v>月</v>
      </c>
      <c r="Y87" s="15" t="str">
        <f t="shared" si="22"/>
        <v>火</v>
      </c>
      <c r="Z87" s="15" t="str">
        <f t="shared" si="22"/>
        <v>水</v>
      </c>
      <c r="AA87" s="15" t="str">
        <f t="shared" si="22"/>
        <v>木</v>
      </c>
      <c r="AB87" s="15" t="str">
        <f t="shared" si="22"/>
        <v>金</v>
      </c>
      <c r="AC87" s="15" t="str">
        <f t="shared" si="22"/>
        <v>土</v>
      </c>
      <c r="AD87" s="15" t="str">
        <f t="shared" si="22"/>
        <v>日</v>
      </c>
      <c r="AE87" s="15" t="str">
        <f t="shared" si="22"/>
        <v>月</v>
      </c>
      <c r="AF87" s="15" t="s">
        <v>21</v>
      </c>
      <c r="AG87" s="15" t="s">
        <v>21</v>
      </c>
      <c r="AH87" s="82"/>
      <c r="AI87" s="85"/>
      <c r="AK87" s="78"/>
      <c r="AL87" s="61" t="s">
        <v>27</v>
      </c>
      <c r="AM87" s="67">
        <f>IFERROR(+AM86/AM85,"")</f>
        <v>0</v>
      </c>
      <c r="AN87" s="71" t="str">
        <f>IF(AM87="","",IF(AM87&gt;=0.285,"4週8休以上",IF(AM87&gt;=0.25,"4週7休以上4週8休未満",IF(AM87&gt;=0.214,"4週6休以上4週7休未満",IF(0.214&gt;AM87,"4週6休未満")))))</f>
        <v>4週6休未満</v>
      </c>
    </row>
    <row r="88" spans="2:63" s="2" customFormat="1" ht="60" customHeight="1" x14ac:dyDescent="0.15">
      <c r="B88" s="8" t="s">
        <v>0</v>
      </c>
      <c r="C88" s="16"/>
      <c r="D88" s="16"/>
      <c r="E88" s="16"/>
      <c r="F88" s="16"/>
      <c r="G88" s="16"/>
      <c r="H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83"/>
      <c r="AI88" s="86"/>
      <c r="AK88" s="87" t="s">
        <v>11</v>
      </c>
      <c r="AL88" s="62" t="s">
        <v>20</v>
      </c>
      <c r="AM88" s="68">
        <f>COUNTIF(C90:AG90,"")+COUNTIF(C90:AG90,"●")</f>
        <v>31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</row>
    <row r="89" spans="2:63" s="3" customFormat="1" ht="14.25" thickBot="1" x14ac:dyDescent="0.2">
      <c r="B89" s="7" t="s">
        <v>9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41">
        <f>COUNTIF(C89:AG89,"○")</f>
        <v>0</v>
      </c>
      <c r="AI89" s="47">
        <f>+AH89+AI82</f>
        <v>0</v>
      </c>
      <c r="AK89" s="87"/>
      <c r="AL89" s="61" t="s">
        <v>28</v>
      </c>
      <c r="AM89" s="66">
        <f>COUNTIF(C90:AG90,"●")</f>
        <v>0</v>
      </c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</row>
    <row r="90" spans="2:63" s="3" customFormat="1" ht="14.25" thickBot="1" x14ac:dyDescent="0.2">
      <c r="B90" s="9" t="s">
        <v>11</v>
      </c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40"/>
      <c r="AH90" s="42">
        <f>COUNTIF(C90:AG90,"●")</f>
        <v>0</v>
      </c>
      <c r="AI90" s="48">
        <f>+AH90+AI83</f>
        <v>0</v>
      </c>
      <c r="AK90" s="87"/>
      <c r="AL90" s="61" t="s">
        <v>27</v>
      </c>
      <c r="AM90" s="67">
        <f>IFERROR(+AM89/AM88,"")</f>
        <v>0</v>
      </c>
      <c r="AN90" s="71" t="str">
        <f>IF(AM90="","",IF(AM90&gt;=0.285,"4週8休以上",IF(AM90&gt;=0.25,"4週7休以上4週8休未満",IF(AM90&gt;=0.214,"4週6休以上4週7休未満",IF(0.214&gt;AM90,"4週6休未満")))))</f>
        <v>4週6休未満</v>
      </c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</row>
    <row r="92" spans="2:63" ht="13.5" customHeight="1" x14ac:dyDescent="0.15">
      <c r="B92" s="6" t="s">
        <v>4</v>
      </c>
      <c r="C92" s="79">
        <f>C85+MONTH(1)</f>
        <v>3</v>
      </c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1" t="s">
        <v>7</v>
      </c>
      <c r="AI92" s="84" t="s">
        <v>18</v>
      </c>
      <c r="AK92" s="78" t="s">
        <v>9</v>
      </c>
      <c r="AL92" s="61" t="s">
        <v>20</v>
      </c>
      <c r="AM92" s="65">
        <f>COUNTIF(C96:AG96,"")+COUNTIF(C96:AG96,"○")</f>
        <v>31</v>
      </c>
    </row>
    <row r="93" spans="2:63" ht="14.25" thickBot="1" x14ac:dyDescent="0.2">
      <c r="B93" s="7" t="s">
        <v>6</v>
      </c>
      <c r="C93" s="14">
        <f>DATE($M$8+1,C92,1)</f>
        <v>46447</v>
      </c>
      <c r="D93" s="14">
        <f t="shared" ref="D93:AG93" si="23">C93+1</f>
        <v>46448</v>
      </c>
      <c r="E93" s="14">
        <f t="shared" si="23"/>
        <v>46449</v>
      </c>
      <c r="F93" s="14">
        <f t="shared" si="23"/>
        <v>46450</v>
      </c>
      <c r="G93" s="14">
        <f t="shared" si="23"/>
        <v>46451</v>
      </c>
      <c r="H93" s="14">
        <f t="shared" si="23"/>
        <v>46452</v>
      </c>
      <c r="I93" s="14">
        <f t="shared" si="23"/>
        <v>46453</v>
      </c>
      <c r="J93" s="14">
        <f t="shared" si="23"/>
        <v>46454</v>
      </c>
      <c r="K93" s="14">
        <f t="shared" si="23"/>
        <v>46455</v>
      </c>
      <c r="L93" s="14">
        <f t="shared" si="23"/>
        <v>46456</v>
      </c>
      <c r="M93" s="14">
        <f t="shared" si="23"/>
        <v>46457</v>
      </c>
      <c r="N93" s="14">
        <f t="shared" si="23"/>
        <v>46458</v>
      </c>
      <c r="O93" s="14">
        <f t="shared" si="23"/>
        <v>46459</v>
      </c>
      <c r="P93" s="14">
        <f t="shared" si="23"/>
        <v>46460</v>
      </c>
      <c r="Q93" s="14">
        <f t="shared" si="23"/>
        <v>46461</v>
      </c>
      <c r="R93" s="14">
        <f t="shared" si="23"/>
        <v>46462</v>
      </c>
      <c r="S93" s="14">
        <f t="shared" si="23"/>
        <v>46463</v>
      </c>
      <c r="T93" s="14">
        <f t="shared" si="23"/>
        <v>46464</v>
      </c>
      <c r="U93" s="14">
        <f t="shared" si="23"/>
        <v>46465</v>
      </c>
      <c r="V93" s="14">
        <f t="shared" si="23"/>
        <v>46466</v>
      </c>
      <c r="W93" s="14">
        <f t="shared" si="23"/>
        <v>46467</v>
      </c>
      <c r="X93" s="14">
        <f t="shared" si="23"/>
        <v>46468</v>
      </c>
      <c r="Y93" s="14">
        <f t="shared" si="23"/>
        <v>46469</v>
      </c>
      <c r="Z93" s="14">
        <f t="shared" si="23"/>
        <v>46470</v>
      </c>
      <c r="AA93" s="14">
        <f t="shared" si="23"/>
        <v>46471</v>
      </c>
      <c r="AB93" s="14">
        <f t="shared" si="23"/>
        <v>46472</v>
      </c>
      <c r="AC93" s="14">
        <f t="shared" si="23"/>
        <v>46473</v>
      </c>
      <c r="AD93" s="14">
        <f t="shared" si="23"/>
        <v>46474</v>
      </c>
      <c r="AE93" s="14">
        <f t="shared" si="23"/>
        <v>46475</v>
      </c>
      <c r="AF93" s="14">
        <f t="shared" si="23"/>
        <v>46476</v>
      </c>
      <c r="AG93" s="14">
        <f t="shared" si="23"/>
        <v>46477</v>
      </c>
      <c r="AH93" s="82"/>
      <c r="AI93" s="85"/>
      <c r="AK93" s="78"/>
      <c r="AL93" s="61" t="s">
        <v>28</v>
      </c>
      <c r="AM93" s="66">
        <f>COUNTIF(C96:AG96,"○")</f>
        <v>0</v>
      </c>
    </row>
    <row r="94" spans="2:63" ht="14.25" thickBot="1" x14ac:dyDescent="0.2">
      <c r="B94" s="7" t="s">
        <v>3</v>
      </c>
      <c r="C94" s="15" t="str">
        <f t="shared" ref="C94:AG94" si="24">TEXT(WEEKDAY(+C93),"aaa")</f>
        <v>月</v>
      </c>
      <c r="D94" s="15" t="str">
        <f t="shared" si="24"/>
        <v>火</v>
      </c>
      <c r="E94" s="15" t="str">
        <f t="shared" si="24"/>
        <v>水</v>
      </c>
      <c r="F94" s="15" t="str">
        <f t="shared" si="24"/>
        <v>木</v>
      </c>
      <c r="G94" s="15" t="str">
        <f t="shared" si="24"/>
        <v>金</v>
      </c>
      <c r="H94" s="15" t="str">
        <f t="shared" si="24"/>
        <v>土</v>
      </c>
      <c r="I94" s="15" t="str">
        <f t="shared" si="24"/>
        <v>日</v>
      </c>
      <c r="J94" s="15" t="str">
        <f t="shared" si="24"/>
        <v>月</v>
      </c>
      <c r="K94" s="15" t="str">
        <f t="shared" si="24"/>
        <v>火</v>
      </c>
      <c r="L94" s="15" t="str">
        <f t="shared" si="24"/>
        <v>水</v>
      </c>
      <c r="M94" s="15" t="str">
        <f t="shared" si="24"/>
        <v>木</v>
      </c>
      <c r="N94" s="15" t="str">
        <f t="shared" si="24"/>
        <v>金</v>
      </c>
      <c r="O94" s="15" t="str">
        <f t="shared" si="24"/>
        <v>土</v>
      </c>
      <c r="P94" s="15" t="str">
        <f t="shared" si="24"/>
        <v>日</v>
      </c>
      <c r="Q94" s="15" t="str">
        <f t="shared" si="24"/>
        <v>月</v>
      </c>
      <c r="R94" s="15" t="str">
        <f t="shared" si="24"/>
        <v>火</v>
      </c>
      <c r="S94" s="15" t="str">
        <f t="shared" si="24"/>
        <v>水</v>
      </c>
      <c r="T94" s="15" t="str">
        <f t="shared" si="24"/>
        <v>木</v>
      </c>
      <c r="U94" s="15" t="str">
        <f t="shared" si="24"/>
        <v>金</v>
      </c>
      <c r="V94" s="15" t="str">
        <f t="shared" si="24"/>
        <v>土</v>
      </c>
      <c r="W94" s="15" t="str">
        <f t="shared" si="24"/>
        <v>日</v>
      </c>
      <c r="X94" s="15" t="str">
        <f t="shared" si="24"/>
        <v>月</v>
      </c>
      <c r="Y94" s="15" t="str">
        <f t="shared" si="24"/>
        <v>火</v>
      </c>
      <c r="Z94" s="15" t="str">
        <f t="shared" si="24"/>
        <v>水</v>
      </c>
      <c r="AA94" s="15" t="str">
        <f t="shared" si="24"/>
        <v>木</v>
      </c>
      <c r="AB94" s="15" t="str">
        <f t="shared" si="24"/>
        <v>金</v>
      </c>
      <c r="AC94" s="15" t="str">
        <f t="shared" si="24"/>
        <v>土</v>
      </c>
      <c r="AD94" s="15" t="str">
        <f t="shared" si="24"/>
        <v>日</v>
      </c>
      <c r="AE94" s="15" t="str">
        <f t="shared" si="24"/>
        <v>月</v>
      </c>
      <c r="AF94" s="15" t="str">
        <f t="shared" si="24"/>
        <v>火</v>
      </c>
      <c r="AG94" s="15" t="str">
        <f t="shared" si="24"/>
        <v>水</v>
      </c>
      <c r="AH94" s="82"/>
      <c r="AI94" s="85"/>
      <c r="AK94" s="78"/>
      <c r="AL94" s="61" t="s">
        <v>27</v>
      </c>
      <c r="AM94" s="67">
        <f>IFERROR(+AM93/AM92,"")</f>
        <v>0</v>
      </c>
      <c r="AN94" s="71" t="str">
        <f>IF(AM94="","",IF(AM94&gt;=0.285,"4週8休以上",IF(AM94&gt;=0.25,"4週7休以上4週8休未満",IF(AM94&gt;=0.214,"4週6休以上4週7休未満",IF(0.214&gt;AM94,"4週6休未満")))))</f>
        <v>4週6休未満</v>
      </c>
    </row>
    <row r="95" spans="2:63" s="2" customFormat="1" ht="60" customHeight="1" x14ac:dyDescent="0.15">
      <c r="B95" s="8" t="s">
        <v>0</v>
      </c>
      <c r="C95" s="16"/>
      <c r="D95" s="16"/>
      <c r="E95" s="25"/>
      <c r="F95" s="25"/>
      <c r="G95" s="16"/>
      <c r="H95" s="16"/>
      <c r="I95" s="16"/>
      <c r="J95" s="16"/>
      <c r="K95" s="16"/>
      <c r="L95" s="25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83"/>
      <c r="AI95" s="86"/>
      <c r="AK95" s="87" t="s">
        <v>11</v>
      </c>
      <c r="AL95" s="62" t="s">
        <v>20</v>
      </c>
      <c r="AM95" s="68">
        <f>COUNTIF(C97:AG97,"")+COUNTIF(C97:AG97,"●")</f>
        <v>31</v>
      </c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</row>
    <row r="96" spans="2:63" s="3" customFormat="1" ht="14.25" thickBot="1" x14ac:dyDescent="0.2">
      <c r="B96" s="7" t="s">
        <v>9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41">
        <f>COUNTIF(C96:AG96,"○")</f>
        <v>0</v>
      </c>
      <c r="AI96" s="47">
        <f>+AH96+AI89</f>
        <v>0</v>
      </c>
      <c r="AK96" s="87"/>
      <c r="AL96" s="61" t="s">
        <v>28</v>
      </c>
      <c r="AM96" s="66">
        <f>COUNTIF(C97:AG97,"●")</f>
        <v>0</v>
      </c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</row>
    <row r="97" spans="2:63" s="3" customFormat="1" ht="14.25" thickBot="1" x14ac:dyDescent="0.2">
      <c r="B97" s="9" t="s">
        <v>11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42">
        <f>COUNTIF(C97:AG97,"●")</f>
        <v>0</v>
      </c>
      <c r="AI97" s="48">
        <f>+AH97+AI90</f>
        <v>0</v>
      </c>
      <c r="AK97" s="87"/>
      <c r="AL97" s="61" t="s">
        <v>27</v>
      </c>
      <c r="AM97" s="67">
        <f>IFERROR(+AM96/AM95,"")</f>
        <v>0</v>
      </c>
      <c r="AN97" s="71" t="str">
        <f>IF(AM97="","",IF(AM97&gt;=0.285,"4週8休以上",IF(AM97&gt;=0.25,"4週7休以上4週8休未満",IF(AM97&gt;=0.214,"4週6休以上4週7休未満",IF(0.214&gt;AM97,"4週6休未満")))))</f>
        <v>4週6休未満</v>
      </c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</row>
    <row r="98" spans="2:63" ht="24" customHeight="1" thickBot="1" x14ac:dyDescent="0.2"/>
    <row r="99" spans="2:63" ht="11.25" customHeight="1" x14ac:dyDescent="0.15">
      <c r="B99" s="10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49"/>
      <c r="AK99" s="59"/>
      <c r="AL99" s="59"/>
      <c r="AM99" s="59"/>
      <c r="AN99" s="59"/>
      <c r="AO99" s="72"/>
    </row>
    <row r="100" spans="2:63" ht="21.75" customHeight="1" x14ac:dyDescent="0.15">
      <c r="B100" s="10" t="s">
        <v>14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50"/>
      <c r="AK100" t="s">
        <v>35</v>
      </c>
      <c r="AO100" s="73"/>
    </row>
    <row r="101" spans="2:63" ht="20.100000000000001" customHeight="1" x14ac:dyDescent="0.15">
      <c r="B101" s="77" t="s">
        <v>24</v>
      </c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50"/>
      <c r="AK101" s="78" t="s">
        <v>9</v>
      </c>
      <c r="AL101" s="63" t="s">
        <v>16</v>
      </c>
      <c r="AM101" s="69">
        <f>SUM(AM15,AM22,AM29,AM36,AM43,AM50,AM57,AM64,AM71,AM78,AM85,AM92)</f>
        <v>366</v>
      </c>
      <c r="AO101" s="73"/>
    </row>
    <row r="102" spans="2:63" ht="20.100000000000001" customHeight="1" x14ac:dyDescent="0.15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51"/>
      <c r="AK102" s="78"/>
      <c r="AL102" s="63" t="s">
        <v>34</v>
      </c>
      <c r="AM102" s="69">
        <f>SUM(AM16,AM23,AM30,AM37,AM44,AM51,AM58,AM65,AM72,AM79,AM86,AM93)</f>
        <v>0</v>
      </c>
      <c r="AO102" s="73"/>
    </row>
    <row r="103" spans="2:63" ht="20.100000000000001" customHeight="1" x14ac:dyDescent="0.15">
      <c r="B103" s="11" t="s">
        <v>25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52"/>
      <c r="AK103" s="78"/>
      <c r="AL103" s="63" t="s">
        <v>27</v>
      </c>
      <c r="AM103" s="67">
        <f>IFERROR(+AM102/AM101,"")</f>
        <v>0</v>
      </c>
      <c r="AN103" s="58" t="str">
        <f>IF(AM103="","",IF(AM103&gt;=0.285,"4週8休以上",IF(AM103&gt;=0.25,"4週7休以上4週8休未満",IF(AM103&gt;=0.214,"4週6休以上4週7休未満",IF(0.214&gt;AM103,"4週6休未満")))))</f>
        <v>4週6休未満</v>
      </c>
      <c r="AO103" s="73"/>
    </row>
    <row r="104" spans="2:63" ht="20.100000000000001" customHeight="1" x14ac:dyDescent="0.15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53"/>
      <c r="AK104" s="78" t="s">
        <v>11</v>
      </c>
      <c r="AL104" s="63" t="s">
        <v>16</v>
      </c>
      <c r="AM104" s="69">
        <f>SUM(AM18,AM25,AM32,AM39,AM46,AM53,AM60,AM67,AM74,AM81,AM88,AM95)</f>
        <v>366</v>
      </c>
      <c r="AO104" s="73"/>
    </row>
    <row r="105" spans="2:63" ht="20.100000000000001" customHeight="1" x14ac:dyDescent="0.15">
      <c r="AJ105" s="51"/>
      <c r="AK105" s="78"/>
      <c r="AL105" s="63" t="s">
        <v>34</v>
      </c>
      <c r="AM105" s="69">
        <f>SUM(AM19,AM26,AM33,AM40,AM47,AM54,AM61,AM68,AM75,AM82,AM89,AM96)</f>
        <v>0</v>
      </c>
      <c r="AO105" s="73"/>
    </row>
    <row r="106" spans="2:63" ht="20.100000000000001" customHeight="1" x14ac:dyDescent="0.15">
      <c r="AJ106" s="51"/>
      <c r="AK106" s="78"/>
      <c r="AL106" s="63" t="s">
        <v>27</v>
      </c>
      <c r="AM106" s="67">
        <f>IFERROR(+AM105/AM104,"")</f>
        <v>0</v>
      </c>
      <c r="AN106" s="58" t="str">
        <f>IF(AM106="","",IF(AM106&gt;=0.285,"4週8休以上",IF(AM106&gt;=0.25,"4週7休以上4週8休未満",IF(AM106&gt;=0.214,"4週6休以上4週7休未満",IF(0.214&gt;AM106,"4週6休未満")))))</f>
        <v>4週6休未満</v>
      </c>
      <c r="AO106" s="73"/>
    </row>
    <row r="107" spans="2:63" ht="17.25" customHeight="1" thickBot="1" x14ac:dyDescent="0.2">
      <c r="AJ107" s="54"/>
      <c r="AK107" s="60"/>
      <c r="AL107" s="60"/>
      <c r="AM107" s="60"/>
      <c r="AN107" s="60"/>
      <c r="AO107" s="74"/>
    </row>
    <row r="115" spans="2:2" s="1" customFormat="1" x14ac:dyDescent="0.15"/>
    <row r="116" spans="2:2" s="1" customFormat="1" x14ac:dyDescent="0.15"/>
    <row r="117" spans="2:2" s="1" customFormat="1" x14ac:dyDescent="0.15">
      <c r="B117" s="13" t="s">
        <v>26</v>
      </c>
    </row>
    <row r="118" spans="2:2" s="1" customFormat="1" x14ac:dyDescent="0.15"/>
    <row r="119" spans="2:2" s="1" customFormat="1" x14ac:dyDescent="0.15"/>
    <row r="120" spans="2:2" s="1" customFormat="1" x14ac:dyDescent="0.15"/>
    <row r="121" spans="2:2" s="1" customFormat="1" x14ac:dyDescent="0.15"/>
    <row r="122" spans="2:2" s="1" customFormat="1" x14ac:dyDescent="0.15"/>
    <row r="123" spans="2:2" s="1" customFormat="1" x14ac:dyDescent="0.15"/>
    <row r="124" spans="2:2" s="1" customFormat="1" x14ac:dyDescent="0.15"/>
    <row r="125" spans="2:2" s="1" customFormat="1" x14ac:dyDescent="0.15"/>
    <row r="126" spans="2:2" s="1" customFormat="1" x14ac:dyDescent="0.15"/>
    <row r="127" spans="2:2" s="1" customFormat="1" x14ac:dyDescent="0.15"/>
    <row r="128" spans="2:2" s="1" customFormat="1" x14ac:dyDescent="0.15"/>
    <row r="129" s="1" customFormat="1" x14ac:dyDescent="0.15"/>
    <row r="130" s="1" customFormat="1" x14ac:dyDescent="0.15"/>
    <row r="131" s="1" customFormat="1" x14ac:dyDescent="0.15"/>
    <row r="132" s="1" customFormat="1" x14ac:dyDescent="0.15"/>
    <row r="133" s="1" customFormat="1" x14ac:dyDescent="0.15"/>
    <row r="134" s="1" customFormat="1" x14ac:dyDescent="0.15"/>
  </sheetData>
  <mergeCells count="66">
    <mergeCell ref="G8:J8"/>
    <mergeCell ref="M8:P8"/>
    <mergeCell ref="G9:J9"/>
    <mergeCell ref="C15:AG15"/>
    <mergeCell ref="AH15:AH18"/>
    <mergeCell ref="AK15:AK17"/>
    <mergeCell ref="AK18:AK20"/>
    <mergeCell ref="C22:AG22"/>
    <mergeCell ref="AH22:AH25"/>
    <mergeCell ref="AI22:AI25"/>
    <mergeCell ref="AK22:AK24"/>
    <mergeCell ref="AK25:AK27"/>
    <mergeCell ref="AI15:AI18"/>
    <mergeCell ref="C36:AG36"/>
    <mergeCell ref="AH36:AH39"/>
    <mergeCell ref="AI36:AI39"/>
    <mergeCell ref="AK36:AK38"/>
    <mergeCell ref="AK39:AK41"/>
    <mergeCell ref="C29:AG29"/>
    <mergeCell ref="AH29:AH32"/>
    <mergeCell ref="AI29:AI32"/>
    <mergeCell ref="AK29:AK31"/>
    <mergeCell ref="AK32:AK34"/>
    <mergeCell ref="C50:AG50"/>
    <mergeCell ref="AH50:AH53"/>
    <mergeCell ref="AI50:AI53"/>
    <mergeCell ref="AK50:AK52"/>
    <mergeCell ref="AK53:AK55"/>
    <mergeCell ref="C43:AG43"/>
    <mergeCell ref="AH43:AH46"/>
    <mergeCell ref="AI43:AI46"/>
    <mergeCell ref="AK43:AK45"/>
    <mergeCell ref="AK46:AK48"/>
    <mergeCell ref="C64:AG64"/>
    <mergeCell ref="AH64:AH67"/>
    <mergeCell ref="AI64:AI67"/>
    <mergeCell ref="AK64:AK66"/>
    <mergeCell ref="AK67:AK69"/>
    <mergeCell ref="C57:AG57"/>
    <mergeCell ref="AH57:AH60"/>
    <mergeCell ref="AI57:AI60"/>
    <mergeCell ref="AK57:AK59"/>
    <mergeCell ref="AK60:AK62"/>
    <mergeCell ref="C78:AG78"/>
    <mergeCell ref="AH78:AH81"/>
    <mergeCell ref="AI78:AI81"/>
    <mergeCell ref="AK78:AK80"/>
    <mergeCell ref="AK81:AK83"/>
    <mergeCell ref="C71:AG71"/>
    <mergeCell ref="AH71:AH74"/>
    <mergeCell ref="AI71:AI74"/>
    <mergeCell ref="AK71:AK73"/>
    <mergeCell ref="AK74:AK76"/>
    <mergeCell ref="B101:AI102"/>
    <mergeCell ref="AK101:AK103"/>
    <mergeCell ref="AK104:AK106"/>
    <mergeCell ref="C85:AG85"/>
    <mergeCell ref="AH85:AH88"/>
    <mergeCell ref="AI85:AI88"/>
    <mergeCell ref="AK85:AK87"/>
    <mergeCell ref="AK88:AK90"/>
    <mergeCell ref="C92:AG92"/>
    <mergeCell ref="AH92:AH95"/>
    <mergeCell ref="AI92:AI95"/>
    <mergeCell ref="AK92:AK94"/>
    <mergeCell ref="AK95:AK97"/>
  </mergeCells>
  <phoneticPr fontId="14"/>
  <conditionalFormatting sqref="C26:AG94">
    <cfRule type="containsText" dxfId="36" priority="26" operator="containsText" text="土">
      <formula>NOT(ISERROR(SEARCH("土",C26)))</formula>
    </cfRule>
    <cfRule type="containsText" dxfId="35" priority="25" operator="containsText" text="日">
      <formula>NOT(ISERROR(SEARCH("日",C26)))</formula>
    </cfRule>
  </conditionalFormatting>
  <conditionalFormatting sqref="G8">
    <cfRule type="cellIs" dxfId="34" priority="22" operator="equal">
      <formula>"休"</formula>
    </cfRule>
    <cfRule type="cellIs" dxfId="33" priority="21" operator="equal">
      <formula>"雨"</formula>
    </cfRule>
  </conditionalFormatting>
  <conditionalFormatting sqref="K8">
    <cfRule type="cellIs" dxfId="32" priority="37" operator="equal">
      <formula>"休"</formula>
    </cfRule>
    <cfRule type="cellIs" dxfId="31" priority="36" operator="equal">
      <formula>"雨"</formula>
    </cfRule>
  </conditionalFormatting>
  <conditionalFormatting sqref="Q14 C15:AG17 C18:Y18 AA18:AG18 C19:AG24 C25:M25 O25:AG25 C95:E95 G95:U95 W95 Y95:AG95 C96:AG97">
    <cfRule type="containsText" dxfId="30" priority="34" operator="containsText" text="日">
      <formula>NOT(ISERROR(SEARCH("日",C14)))</formula>
    </cfRule>
    <cfRule type="containsText" dxfId="29" priority="35" operator="containsText" text="土">
      <formula>NOT(ISERROR(SEARCH("土",C14)))</formula>
    </cfRule>
  </conditionalFormatting>
  <conditionalFormatting sqref="AA11:AA13">
    <cfRule type="containsText" dxfId="28" priority="24" operator="containsText" text="土">
      <formula>NOT(ISERROR(SEARCH("土",AA11)))</formula>
    </cfRule>
    <cfRule type="containsText" dxfId="27" priority="23" operator="containsText" text="日">
      <formula>NOT(ISERROR(SEARCH("日",AA11)))</formula>
    </cfRule>
  </conditionalFormatting>
  <conditionalFormatting sqref="AE10:AE13">
    <cfRule type="containsText" dxfId="26" priority="32" operator="containsText" text="日">
      <formula>NOT(ISERROR(SEARCH("日",AE10)))</formula>
    </cfRule>
    <cfRule type="containsText" dxfId="25" priority="33" operator="containsText" text="土">
      <formula>NOT(ISERROR(SEARCH("土",AE10)))</formula>
    </cfRule>
  </conditionalFormatting>
  <conditionalFormatting sqref="AK3:AM3 AO3 AK12:AO99 AM100:AO100 AK101 AL101:AN103 AO102:AO1048576 AK104 AK107:AN1048576">
    <cfRule type="containsText" dxfId="24" priority="30" operator="containsText" text="4週7休以上4週8休未満">
      <formula>NOT(ISERROR(SEARCH("4週7休以上4週8休未満",AK3)))</formula>
    </cfRule>
    <cfRule type="containsText" dxfId="23" priority="29" operator="containsText" text="4週8休以上">
      <formula>NOT(ISERROR(SEARCH("4週8休以上",AK3)))</formula>
    </cfRule>
    <cfRule type="containsText" dxfId="22" priority="28" operator="containsText" text="4週6休以上4週7休未満">
      <formula>NOT(ISERROR(SEARCH("4週6休以上4週7休未満",AK3)))</formula>
    </cfRule>
  </conditionalFormatting>
  <conditionalFormatting sqref="AK4:AO5 AK6">
    <cfRule type="containsText" dxfId="21" priority="11" operator="containsText" text="4週6休未満">
      <formula>NOT(ISERROR(SEARCH("4週6休未満",AK4)))</formula>
    </cfRule>
    <cfRule type="containsText" dxfId="20" priority="12" operator="containsText" text="4週6休以上4週7休未満">
      <formula>NOT(ISERROR(SEARCH("4週6休以上4週7休未満",AK4)))</formula>
    </cfRule>
    <cfRule type="containsText" dxfId="19" priority="13" operator="containsText" text="4週8休以上">
      <formula>NOT(ISERROR(SEARCH("4週8休以上",AK4)))</formula>
    </cfRule>
    <cfRule type="containsText" dxfId="18" priority="14" operator="containsText" text="4週7休以上4週8休未満">
      <formula>NOT(ISERROR(SEARCH("4週7休以上4週8休未満",AK4)))</formula>
    </cfRule>
  </conditionalFormatting>
  <conditionalFormatting sqref="AK9:AO10 AK11">
    <cfRule type="containsText" dxfId="17" priority="16" operator="containsText" text="4週6休未満">
      <formula>NOT(ISERROR(SEARCH("4週6休未満",AK9)))</formula>
    </cfRule>
    <cfRule type="containsText" dxfId="16" priority="17" operator="containsText" text="4週6休以上4週7休未満">
      <formula>NOT(ISERROR(SEARCH("4週6休以上4週7休未満",AK9)))</formula>
    </cfRule>
    <cfRule type="containsText" dxfId="15" priority="18" operator="containsText" text="4週8休以上">
      <formula>NOT(ISERROR(SEARCH("4週8休以上",AK9)))</formula>
    </cfRule>
    <cfRule type="containsText" dxfId="14" priority="19" operator="containsText" text="4週7休以上4週8休未満">
      <formula>NOT(ISERROR(SEARCH("4週7休以上4週8休未満",AK9)))</formula>
    </cfRule>
  </conditionalFormatting>
  <conditionalFormatting sqref="AL104:AM106">
    <cfRule type="containsText" dxfId="13" priority="4" operator="containsText" text="4週7休以上4週8休未満">
      <formula>NOT(ISERROR(SEARCH("4週7休以上4週8休未満",AL104)))</formula>
    </cfRule>
    <cfRule type="containsText" dxfId="12" priority="3" operator="containsText" text="4週8休以上">
      <formula>NOT(ISERROR(SEARCH("4週8休以上",AL104)))</formula>
    </cfRule>
    <cfRule type="containsText" dxfId="11" priority="2" operator="containsText" text="4週6休以上4週7休未満">
      <formula>NOT(ISERROR(SEARCH("4週6休以上4週7休未満",AL104)))</formula>
    </cfRule>
    <cfRule type="containsText" dxfId="10" priority="1" operator="containsText" text="4週6休未満">
      <formula>NOT(ISERROR(SEARCH("4週6休未満",AL104)))</formula>
    </cfRule>
  </conditionalFormatting>
  <conditionalFormatting sqref="AL101:AN103 AK3:AM3 AO3 AK12:AO99 AM100:AO100 AK101 AO102:AO1048576 AK104 AK107:AN1048576">
    <cfRule type="containsText" dxfId="9" priority="27" operator="containsText" text="4週6休未満">
      <formula>NOT(ISERROR(SEARCH("4週6休未満",AK3)))</formula>
    </cfRule>
  </conditionalFormatting>
  <conditionalFormatting sqref="AN4:AN5">
    <cfRule type="containsText" dxfId="8" priority="15" operator="containsText" text="4週8休以上">
      <formula>NOT(ISERROR(SEARCH("4週8休以上",AN4)))</formula>
    </cfRule>
  </conditionalFormatting>
  <conditionalFormatting sqref="AN9:AN10">
    <cfRule type="containsText" dxfId="7" priority="20" operator="containsText" text="4週8休以上">
      <formula>NOT(ISERROR(SEARCH("4週8休以上",AN9)))</formula>
    </cfRule>
  </conditionalFormatting>
  <conditionalFormatting sqref="AN12:AN102 AN107:AN1048576">
    <cfRule type="containsText" dxfId="6" priority="31" operator="containsText" text="4週8休以上">
      <formula>NOT(ISERROR(SEARCH("4週8休以上",AN12)))</formula>
    </cfRule>
  </conditionalFormatting>
  <conditionalFormatting sqref="AN103:AN105">
    <cfRule type="containsText" dxfId="5" priority="10" operator="containsText" text="4週8休以上">
      <formula>NOT(ISERROR(SEARCH("4週8休以上",AN103)))</formula>
    </cfRule>
  </conditionalFormatting>
  <conditionalFormatting sqref="AN104:AN106">
    <cfRule type="containsText" dxfId="4" priority="8" operator="containsText" text="4週8休以上">
      <formula>NOT(ISERROR(SEARCH("4週8休以上",AN104)))</formula>
    </cfRule>
    <cfRule type="containsText" dxfId="3" priority="7" operator="containsText" text="4週6休以上4週7休未満">
      <formula>NOT(ISERROR(SEARCH("4週6休以上4週7休未満",AN104)))</formula>
    </cfRule>
    <cfRule type="containsText" dxfId="2" priority="6" operator="containsText" text="4週6休未満">
      <formula>NOT(ISERROR(SEARCH("4週6休未満",AN104)))</formula>
    </cfRule>
    <cfRule type="containsText" dxfId="1" priority="9" operator="containsText" text="4週7休以上4週8休未満">
      <formula>NOT(ISERROR(SEARCH("4週7休以上4週8休未満",AN104)))</formula>
    </cfRule>
  </conditionalFormatting>
  <conditionalFormatting sqref="AN106">
    <cfRule type="containsText" dxfId="0" priority="5" operator="containsText" text="4週8休以上">
      <formula>NOT(ISERROR(SEARCH("4週8休以上",AN106)))</formula>
    </cfRule>
  </conditionalFormatting>
  <dataValidations count="2">
    <dataValidation type="list" allowBlank="1" showInputMessage="1" showErrorMessage="1" sqref="C20:AG20 C90:AE90 C34:AG34 C97:AG97 C41:AG41 C48:AG48 C55:AG55 C62:AG62 C69:AG69 C76:AG76 C83:AG83 C27:AG27" xr:uid="{11E9F16C-552B-4A7B-AE14-FFF624685FC4}">
      <formula1>"●,／"</formula1>
    </dataValidation>
    <dataValidation type="list" allowBlank="1" showInputMessage="1" showErrorMessage="1" sqref="C89:AE89 C19:AG19 C33:AG33 C96:AG96 C40:AG40 C47:AG47 C54:AG54 C61:AG61 C68:AG68 C75:AG75 C82:AG82 C26:AG26" xr:uid="{0E72AD7C-1E1C-43C3-ACA5-6E9C19A037D4}">
      <formula1>"○,／"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56" fitToHeight="0" orientation="portrait" r:id="rId1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別紙(現場閉所型）記入例</vt:lpstr>
      <vt:lpstr>別紙(現場閉所型）</vt:lpstr>
      <vt:lpstr>'別紙(現場閉所型）'!Print_Area</vt:lpstr>
      <vt:lpstr>'別紙(現場閉所型）記入例'!Print_Area</vt:lpstr>
      <vt:lpstr>'別紙(現場閉所型）'!Print_Titles</vt:lpstr>
      <vt:lpstr>'別紙(現場閉所型）記入例'!Print_Titles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2026-03-03T04:26:23Z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2024-04-25T08:18:08Z</vt:filetime>
  </property>
</Properties>
</file>